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worksheets/sheet4.xml" ContentType="application/vnd.openxmlformats-officedocument.spreadsheetml.worksheet+xml"/>
  <Override PartName="/xl/tables/table3.xml" ContentType="application/vnd.openxmlformats-officedocument.spreadsheetml.table+xml"/>
  <Override PartName="/xl/worksheets/sheet5.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f6cba22dcf2d46d0" /></Relationships>
</file>

<file path=xl/workbook.xml><?xml version="1.0" encoding="utf-8"?>
<x:workbook xmlns:x="http://schemas.openxmlformats.org/spreadsheetml/2006/main">
  <x:sheets>
    <x:sheet xmlns:r="http://schemas.openxmlformats.org/officeDocument/2006/relationships" name="Dashboard" sheetId="1" r:id="R63227a3819154e67"/>
    <x:sheet xmlns:r="http://schemas.openxmlformats.org/officeDocument/2006/relationships" name="Pipeline" sheetId="2" r:id="R787e106d1ee8412a"/>
    <x:sheet xmlns:r="http://schemas.openxmlformats.org/officeDocument/2006/relationships" name="Value creation" sheetId="3" r:id="R8861dfa901fe4659"/>
    <x:sheet xmlns:r="http://schemas.openxmlformats.org/officeDocument/2006/relationships" name="Risks &amp; Decisions" sheetId="4" r:id="R70b9d42a528a4865"/>
    <x:sheet xmlns:r="http://schemas.openxmlformats.org/officeDocument/2006/relationships" name="Readme" sheetId="5" r:id="R5e12a8de999a4fab"/>
  </x:sheets>
</x:workbook>
</file>

<file path=xl/sharedStrings.xml><?xml version="1.0" encoding="utf-8"?>
<x:sst xmlns:x="http://schemas.openxmlformats.org/spreadsheetml/2006/main"/>
</file>

<file path=xl/styles.xml><?xml version="1.0" encoding="utf-8"?>
<x:styleSheet xmlns:x="http://schemas.openxmlformats.org/spreadsheetml/2006/main">
  <x:numFmts count="3">
    <x:numFmt numFmtId="200" formatCode="mm/dd/yy"/>
    <x:numFmt numFmtId="201" formatCode="#,##0;(#,##0);&quot;–&quot;"/>
    <x:numFmt numFmtId="202" formatCode="#,##0.00;(#,##0.00);&quot;–&quot;"/>
  </x:numFmts>
  <x:fonts count="9">
    <x:font>
      <x:sz val="11"/>
      <x:name val="Carlito"/>
    </x:font>
    <x:font>
      <x:sz val="11"/>
      <x:color rgb="FF14263E"/>
      <x:name val="Arial"/>
    </x:font>
    <x:font>
      <x:b/>
      <x:sz val="17"/>
      <x:color rgb="FF14263E"/>
      <x:name val="Arial"/>
    </x:font>
    <x:font>
      <x:i/>
      <x:sz val="11"/>
      <x:color rgb="FF56657A"/>
      <x:name val="Arial"/>
    </x:font>
    <x:font>
      <x:sz val="11"/>
      <x:color rgb="FF1456B8"/>
      <x:name val="Arial"/>
    </x:font>
    <x:font>
      <x:b/>
      <x:sz val="11"/>
      <x:color rgb="FFFFFFFF"/>
      <x:name val="Arial"/>
    </x:font>
    <x:font>
      <x:sz val="11"/>
      <x:color rgb="FF167044"/>
      <x:name val="Arial"/>
    </x:font>
    <x:font>
      <x:b/>
      <x:sz val="11"/>
      <x:color rgb="FF14263E"/>
      <x:name val="Arial"/>
    </x:font>
    <x:font>
      <x:sz val="11"/>
      <x:color rgb="FF000000"/>
      <x:name val="Arial"/>
    </x:font>
  </x:fonts>
  <x:fills count="6">
    <x:fill>
      <x:patternFill patternType="none"/>
    </x:fill>
    <x:fill>
      <x:patternFill patternType="gray125"/>
    </x:fill>
    <x:fill>
      <x:patternFill patternType="solid">
        <x:fgColor rgb="FFF5F8FC"/>
      </x:patternFill>
    </x:fill>
    <x:fill>
      <x:patternFill patternType="solid">
        <x:fgColor rgb="FFFFF3CF"/>
      </x:patternFill>
    </x:fill>
    <x:fill>
      <x:patternFill patternType="solid">
        <x:fgColor rgb="FF14263E"/>
      </x:patternFill>
    </x:fill>
    <x:fill>
      <x:patternFill patternType="solid">
        <x:fgColor rgb="FFEDF3F9"/>
      </x:patternFill>
    </x:fill>
  </x:fills>
  <x:borders count="3">
    <x:border/>
    <x:border>
      <x:bottom style="thin">
        <x:color rgb="FFBBC7D4"/>
      </x:bottom>
    </x:border>
    <x:border>
      <x:bottom style="thin">
        <x:color rgb="FF8394AB"/>
      </x:bottom>
    </x:border>
  </x:borders>
  <x:cellStyleXfs count="1">
    <x:xf numFmtId="0" fontId="0" fillId="0" borderId="0"/>
  </x:cellStyleXfs>
  <x:cellXfs count="40">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2" fillId="0" borderId="0" xfId="0" applyNumberFormat="1" applyFont="1" applyFill="1" applyBorder="1" applyAlignment="1">
      <x:alignment vertical="center"/>
    </x:xf>
    <x:xf numFmtId="0" fontId="3" fillId="0" borderId="0" xfId="0" applyNumberFormat="1" applyFont="1" applyFill="1" applyBorder="1" applyAlignment="1">
      <x:alignment vertical="center"/>
    </x:xf>
    <x:xf numFmtId="0" fontId="3" fillId="0" borderId="1" xfId="0" applyNumberFormat="1" applyFont="1" applyFill="1" applyBorder="1" applyAlignment="1">
      <x:alignment vertical="center"/>
    </x:xf>
    <x:xf numFmtId="0" fontId="1" fillId="0" borderId="1" xfId="0" applyNumberFormat="1" applyFont="1" applyFill="1" applyBorder="1" applyAlignment="1">
      <x:alignment vertical="center"/>
    </x:xf>
    <x:xf numFmtId="0" fontId="0" fillId="0" borderId="1" xfId="0" applyNumberFormat="1" applyFont="1" applyFill="1" applyBorder="1"/>
    <x:xf numFmtId="200" fontId="1" fillId="0" borderId="0" xfId="0" applyNumberFormat="1" applyFont="1" applyFill="1" applyBorder="1" applyAlignment="1">
      <x:alignment vertical="center"/>
    </x:xf>
    <x:xf numFmtId="200" fontId="4" fillId="0" borderId="0" xfId="0" applyNumberFormat="1" applyFont="1" applyFill="1" applyBorder="1" applyAlignment="1">
      <x:alignment vertical="center"/>
    </x:xf>
    <x:xf numFmtId="200" fontId="4" fillId="2" borderId="0" xfId="0" applyNumberFormat="1" applyFont="1" applyFill="1" applyBorder="1" applyAlignment="1">
      <x:alignment vertical="center"/>
    </x:xf>
    <x:xf numFmtId="200" fontId="4" fillId="3" borderId="0" xfId="0" applyNumberFormat="1" applyFont="1" applyFill="1" applyBorder="1" applyAlignment="1">
      <x:alignment vertical="center"/>
    </x:xf>
    <x:xf numFmtId="0" fontId="1" fillId="4" borderId="0" xfId="0" applyNumberFormat="1" applyFont="1" applyFill="1" applyBorder="1" applyAlignment="1">
      <x:alignment vertical="center"/>
    </x:xf>
    <x:xf numFmtId="0" fontId="5" fillId="4" borderId="0" xfId="0" applyNumberFormat="1" applyFont="1" applyFill="1" applyBorder="1" applyAlignment="1">
      <x:alignment vertical="center"/>
    </x:xf>
    <x:xf numFmtId="201" fontId="1" fillId="0" borderId="0" xfId="0" applyNumberFormat="1" applyFont="1" applyFill="1" applyBorder="1" applyAlignment="1">
      <x:alignment vertical="center"/>
    </x:xf>
    <x:xf numFmtId="0" fontId="1" fillId="5" borderId="0" xfId="0" applyNumberFormat="1" applyFont="1" applyFill="1" applyBorder="1" applyAlignment="1">
      <x:alignment vertical="center"/>
    </x:xf>
    <x:xf numFmtId="201" fontId="1" fillId="5" borderId="0" xfId="0" applyNumberFormat="1" applyFont="1" applyFill="1" applyBorder="1" applyAlignment="1">
      <x:alignment vertical="center"/>
    </x:xf>
    <x:xf numFmtId="202" fontId="1" fillId="0" borderId="0" xfId="0" applyNumberFormat="1" applyFont="1" applyFill="1" applyBorder="1" applyAlignment="1">
      <x:alignment vertical="center"/>
    </x:xf>
    <x:xf numFmtId="202" fontId="1" fillId="5" borderId="0" xfId="0" applyNumberFormat="1" applyFont="1" applyFill="1" applyBorder="1" applyAlignment="1">
      <x:alignment vertical="center"/>
    </x:xf>
    <x:xf numFmtId="201" fontId="1" fillId="5" borderId="0" xfId="0" applyNumberFormat="1" applyFont="1" applyFill="1" applyBorder="1" applyAlignment="1">
      <x:alignment horizontal="right" vertical="center"/>
    </x:xf>
    <x:xf numFmtId="201" fontId="1" fillId="0" borderId="0" xfId="0" applyNumberFormat="1" applyFont="1" applyFill="1" applyBorder="1" applyAlignment="1">
      <x:alignment horizontal="right" vertical="center"/>
    </x:xf>
    <x:xf numFmtId="202" fontId="1" fillId="0" borderId="0" xfId="0" applyNumberFormat="1" applyFont="1" applyFill="1" applyBorder="1" applyAlignment="1">
      <x:alignment horizontal="right" vertical="center"/>
    </x:xf>
    <x:xf numFmtId="202" fontId="1" fillId="5" borderId="0" xfId="0" applyNumberFormat="1" applyFont="1" applyFill="1" applyBorder="1" applyAlignment="1">
      <x:alignment horizontal="right" vertical="center"/>
    </x:xf>
    <x:xf numFmtId="0" fontId="1" fillId="0" borderId="0" xfId="0" applyNumberFormat="1" applyFont="1" applyFill="1" applyBorder="1" applyAlignment="1">
      <x:alignment horizontal="center" vertical="center"/>
    </x:xf>
    <x:xf numFmtId="0" fontId="5" fillId="4" borderId="0" xfId="0" applyNumberFormat="1" applyFont="1" applyFill="1" applyBorder="1" applyAlignment="1">
      <x:alignment vertical="center" wrapText="1"/>
    </x:xf>
    <x:xf numFmtId="0" fontId="5" fillId="4" borderId="0" xfId="0" applyNumberFormat="1" applyFont="1" applyFill="1" applyBorder="1" applyAlignment="1">
      <x:alignment horizontal="center" vertical="center" wrapText="1"/>
    </x:xf>
    <x:xf numFmtId="0" fontId="4" fillId="0" borderId="0" xfId="0" applyNumberFormat="1" applyFont="1" applyFill="1" applyBorder="1" applyAlignment="1">
      <x:alignment vertical="center"/>
    </x:xf>
    <x:xf numFmtId="0" fontId="4" fillId="2" borderId="0" xfId="0" applyNumberFormat="1" applyFont="1" applyFill="1" applyBorder="1" applyAlignment="1">
      <x:alignment vertical="center"/>
    </x:xf>
    <x:xf numFmtId="202" fontId="4" fillId="2" borderId="0" xfId="0" applyNumberFormat="1" applyFont="1" applyFill="1" applyBorder="1" applyAlignment="1">
      <x:alignment vertical="center"/>
    </x:xf>
    <x:xf numFmtId="201" fontId="6" fillId="0" borderId="0" xfId="0" applyNumberFormat="1" applyFont="1" applyFill="1" applyBorder="1" applyAlignment="1">
      <x:alignment vertical="center"/>
    </x:xf>
    <x:xf numFmtId="0" fontId="6" fillId="0" borderId="0" xfId="0" applyNumberFormat="1" applyFont="1" applyFill="1" applyBorder="1" applyAlignment="1">
      <x:alignment vertical="center"/>
    </x:xf>
    <x:xf numFmtId="0" fontId="7" fillId="5" borderId="0" xfId="0" applyNumberFormat="1" applyFont="1" applyFill="1" applyBorder="1" applyAlignment="1">
      <x:alignment vertical="center"/>
    </x:xf>
    <x:xf numFmtId="0" fontId="7" fillId="5" borderId="0" xfId="0" applyNumberFormat="1" applyFont="1" applyFill="1" applyBorder="1" applyAlignment="1">
      <x:alignment vertical="center" wrapText="1"/>
    </x:xf>
    <x:xf numFmtId="0" fontId="7" fillId="5" borderId="0" xfId="0" applyNumberFormat="1" applyFont="1" applyFill="1" applyBorder="1" applyAlignment="1">
      <x:alignment horizontal="center" vertical="center" wrapText="1"/>
    </x:xf>
    <x:xf numFmtId="202" fontId="5" fillId="4" borderId="0" xfId="0" applyNumberFormat="1" applyFont="1" applyFill="1" applyBorder="1" applyAlignment="1">
      <x:alignment horizontal="center" vertical="center" wrapText="1"/>
    </x:xf>
    <x:xf numFmtId="202" fontId="7" fillId="0" borderId="0" xfId="0" applyNumberFormat="1" applyFont="1" applyFill="1" applyBorder="1" applyAlignment="1">
      <x:alignment vertical="center"/>
    </x:xf>
    <x:xf numFmtId="202" fontId="7" fillId="0" borderId="2" xfId="0" applyNumberFormat="1" applyFont="1" applyFill="1" applyBorder="1" applyAlignment="1">
      <x:alignment vertical="center"/>
    </x:xf>
    <x:xf numFmtId="202" fontId="8" fillId="0" borderId="0" xfId="0" applyNumberFormat="1" applyFont="1" applyFill="1" applyBorder="1" applyAlignment="1">
      <x:alignment vertical="center"/>
    </x:xf>
    <x:xf numFmtId="0" fontId="1" fillId="0" borderId="0" xfId="0" applyNumberFormat="1" applyFont="1" applyFill="1" applyBorder="1" applyAlignment="1">
      <x:alignment vertical="center" wrapText="1"/>
    </x:xf>
    <x:xf numFmtId="0" fontId="7" fillId="0" borderId="0" xfId="0" applyNumberFormat="1" applyFont="1" applyFill="1" applyBorder="1" applyAlignment="1">
      <x:alignment vertical="center" wrapText="1"/>
    </x:xf>
  </x:cellXfs>
  <x:cellStyles count="1">
    <x:cellStyle name="Normal" xfId="0"/>
  </x:cellStyles>
  <x:dxfs count="10">
    <x:dxf>
      <x:font>
        <x:b/>
        <x:color rgb="FFA51D27"/>
      </x:font>
    </x:dxf>
    <x:dxf>
      <x:font>
        <x:b/>
        <x:color rgb="FFA51D27"/>
      </x:font>
      <x:fill>
        <x:patternFill patternType="solid">
          <x:bgColor rgb="FFFCE7E7"/>
        </x:patternFill>
      </x:fill>
    </x:dxf>
    <x:dxf>
      <x:font>
        <x:b/>
        <x:color rgb="FF865800"/>
      </x:font>
      <x:fill>
        <x:patternFill patternType="solid">
          <x:bgColor rgb="FFFFF3CF"/>
        </x:patternFill>
      </x:fill>
    </x:dxf>
    <x:dxf>
      <x:font>
        <x:color rgb="FFA51D27"/>
      </x:font>
      <x:fill>
        <x:patternFill patternType="solid">
          <x:bgColor rgb="FFFCE7E7"/>
        </x:patternFill>
      </x:fill>
    </x:dxf>
    <x:dxf>
      <x:font>
        <x:color rgb="FFA51D27"/>
      </x:font>
    </x:dxf>
    <x:dxf>
      <x:font>
        <x:b/>
        <x:color rgb="FF865800"/>
      </x:font>
      <x:fill>
        <x:patternFill patternType="solid">
          <x:bgColor rgb="FFFFF3CF"/>
        </x:patternFill>
      </x:fill>
    </x:dxf>
    <x:dxf>
      <x:font>
        <x:color rgb="FFA51D27"/>
      </x:font>
      <x:fill>
        <x:patternFill patternType="solid">
          <x:bgColor rgb="FFFCE7E7"/>
        </x:patternFill>
      </x:fill>
    </x:dxf>
    <x:dxf>
      <x:font>
        <x:b/>
        <x:color rgb="FFA51D27"/>
      </x:font>
      <x:fill>
        <x:patternFill patternType="solid">
          <x:bgColor rgb="FFFCE7E7"/>
        </x:patternFill>
      </x:fill>
    </x:dxf>
    <x:dxf>
      <x:font>
        <x:b/>
        <x:color rgb="FF865800"/>
      </x:font>
      <x:fill>
        <x:patternFill patternType="solid">
          <x:bgColor rgb="FFFFF3CF"/>
        </x:patternFill>
      </x:fill>
    </x:dxf>
    <x:dxf>
      <x:font>
        <x:color rgb="FFA51D27"/>
      </x:font>
      <x:fill>
        <x:patternFill patternType="solid">
          <x:bgColor rgb="FFFCE7E7"/>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a61b20ac5a154571" /><Relationship Type="http://schemas.openxmlformats.org/officeDocument/2006/relationships/theme" Target="/xl/theme/theme1.xml" Id="R12c21f266d884a56" /><Relationship Type="http://schemas.openxmlformats.org/officeDocument/2006/relationships/sharedStrings" Target="/xl/sharedStrings.xml" Id="Re0c5e27bf74c4196" /><Relationship Type="http://schemas.openxmlformats.org/officeDocument/2006/relationships/worksheet" Target="/xl/worksheets/sheet1.xml" Id="R63227a3819154e67" /><Relationship Type="http://schemas.openxmlformats.org/officeDocument/2006/relationships/worksheet" Target="/xl/worksheets/sheet2.xml" Id="R787e106d1ee8412a" /><Relationship Type="http://schemas.openxmlformats.org/officeDocument/2006/relationships/worksheet" Target="/xl/worksheets/sheet3.xml" Id="R8861dfa901fe4659" /><Relationship Type="http://schemas.openxmlformats.org/officeDocument/2006/relationships/worksheet" Target="/xl/worksheets/sheet4.xml" Id="R70b9d42a528a4865" /><Relationship Type="http://schemas.openxmlformats.org/officeDocument/2006/relationships/worksheet" Target="/xl/worksheets/sheet5.xml" Id="R5e12a8de999a4fab" /></Relationships>
</file>

<file path=xl/tables/table1.xml><?xml version="1.0" encoding="utf-8"?>
<x:table xmlns:x="http://schemas.openxmlformats.org/spreadsheetml/2006/main" id="1" name="PipelineRecords" displayName="PipelineRecords" ref="A8:K28" headerRowCount="1" totalsRowCount="0" totalsRowShown="0">
  <x:tableColumns count="11">
    <x:tableColumn id="1" name="Deal ID"/>
    <x:tableColumn id="2" name="Company"/>
    <x:tableColumn id="3" name="Stage"/>
    <x:tableColumn id="4" name="Business sponsor"/>
    <x:tableColumn id="5" name="Gate entered"/>
    <x:tableColumn id="6" name="Next decision"/>
    <x:tableColumn id="7" name="Indicative EV"/>
    <x:tableColumn id="8" name="Status"/>
    <x:tableColumn id="9" name="Days in gate"/>
    <x:tableColumn id="10" name="Decision status"/>
    <x:tableColumn id="11" name="Evidence / next requirement"/>
  </x:tableColumns>
  <x:tableStyleInfo name="TableStyleMedium2" showFirstColumn="0" showLastColumn="0" showRowStripes="1" showColumnStripes="0"/>
</x:table>
</file>

<file path=xl/tables/table2.xml><?xml version="1.0" encoding="utf-8"?>
<x:table xmlns:x="http://schemas.openxmlformats.org/spreadsheetml/2006/main" id="2" name="ValueCreationRecords" displayName="ValueCreationRecords" ref="A8:M28" headerRowCount="1" totalsRowCount="0" totalsRowShown="0">
  <x:tableColumns count="13">
    <x:tableColumn id="1" name="Initiative ID"/>
    <x:tableColumn id="2" name="Acquired business"/>
    <x:tableColumn id="3" name="Initiative"/>
    <x:tableColumn id="4" name="Accountable owner"/>
    <x:tableColumn id="5" name="Approved Sept plan"/>
    <x:tableColumn id="6" name="Actual Sept P&amp;L"/>
    <x:tableColumn id="7" name="Sept forecast at 9/15"/>
    <x:tableColumn id="8" name="Actual less plan"/>
    <x:tableColumn id="9" name="Actual Sept cash"/>
    <x:tableColumn id="10" name="Sept cash cost to achieve"/>
    <x:tableColumn id="11" name="Net Sept cash"/>
    <x:tableColumn id="12" name="Exit annual P&amp;L run rate"/>
    <x:tableColumn id="13" name="Evidence"/>
  </x:tableColumns>
  <x:tableStyleInfo name="TableStyleMedium2" showFirstColumn="0" showLastColumn="0" showRowStripes="1" showColumnStripes="0"/>
</x:table>
</file>

<file path=xl/tables/table3.xml><?xml version="1.0" encoding="utf-8"?>
<x:table xmlns:x="http://schemas.openxmlformats.org/spreadsheetml/2006/main" id="3" name="RiskDecisionRecords" displayName="RiskDecisionRecords" ref="A8:L28" headerRowCount="1" totalsRowCount="0" totalsRowShown="0">
  <x:tableColumns count="12">
    <x:tableColumn id="1" name="Record ID"/>
    <x:tableColumn id="2" name="Deal / business"/>
    <x:tableColumn id="3" name="Type"/>
    <x:tableColumn id="4" name="Issue or decision"/>
    <x:tableColumn id="5" name="Accountable owner"/>
    <x:tableColumn id="6" name="Due date"/>
    <x:tableColumn id="7" name="Gate"/>
    <x:tableColumn id="8" name="Severity"/>
    <x:tableColumn id="9" name="Status"/>
    <x:tableColumn id="10" name="Evidence"/>
    <x:tableColumn id="11" name="Next action"/>
    <x:tableColumn id="12" name="Due status"/>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c5ee89e151b54188" /></Relationships>
</file>

<file path=xl/worksheets/_rels/sheet3.xml.rels>&#65279;<?xml version="1.0" encoding="utf-8"?><Relationships xmlns="http://schemas.openxmlformats.org/package/2006/relationships"><Relationship Type="http://schemas.openxmlformats.org/officeDocument/2006/relationships/table" Target="/xl/tables/table2.xml" Id="Rc7932415ab574d4b" /></Relationships>
</file>

<file path=xl/worksheets/_rels/sheet4.xml.rels>&#65279;<?xml version="1.0" encoding="utf-8"?><Relationships xmlns="http://schemas.openxmlformats.org/package/2006/relationships"><Relationship Type="http://schemas.openxmlformats.org/officeDocument/2006/relationships/table" Target="/xl/tables/table3.xml" Id="Rd2ff2045ba55442a" /></Relationships>
</file>

<file path=xl/worksheets/sheet1.xml><?xml version="1.0" encoding="utf-8"?>
<x:worksheet xmlns:x="http://schemas.openxmlformats.org/spreadsheetml/2006/main">
  <x:sheetPr>
    <x:tabColor rgb="FF14263E"/>
  </x:sheetPr>
  <x:sheetViews>
    <x:sheetView showGridLines="0" workbookViewId="0"/>
  </x:sheetViews>
  <x:sheetFormatPr defaultRowHeight="15"/>
  <x:cols>
    <x:col min="1" max="1" width="3" hidden="0" customWidth="1"/>
    <x:col min="2" max="2" width="43" hidden="0" customWidth="1"/>
    <x:col min="3" max="3" width="17" hidden="0" customWidth="1"/>
    <x:col min="4" max="4" width="3" hidden="0" customWidth="1"/>
    <x:col min="5" max="5" width="75" hidden="0" customWidth="1"/>
    <x:col min="6" max="6" width="3" hidden="0" customWidth="1"/>
  </x:cols>
  <x:sheetData>
    <x:row r="1" ht="25" customHeight="1">
      <x:c r="A1" s="2"/>
      <x:c r="B1" s="2"/>
      <x:c r="C1" s="2"/>
      <x:c r="D1" s="2"/>
      <x:c r="E1" s="2"/>
      <x:c r="F1" s="2"/>
    </x:row>
    <x:row r="2" ht="25" customHeight="1">
      <x:c r="A2" s="3"/>
      <x:c r="B2" s="3" t="str">
        <x:v>Corporate development review</x:v>
      </x:c>
      <x:c r="C2" s="2"/>
      <x:c r="D2" s="2"/>
      <x:c r="E2" s="2"/>
      <x:c r="F2" s="2"/>
    </x:row>
    <x:row r="3" ht="25" customHeight="1">
      <x:c r="A3" s="5"/>
      <x:c r="B3" s="5" t="str">
        <x:v>Fictional example. Financial values in US$ millions.</x:v>
      </x:c>
      <x:c r="C3" s="6"/>
      <x:c r="D3" s="6"/>
      <x:c r="E3" s="6"/>
      <x:c r="F3" s="6"/>
      <x:c r="G3" s="7"/>
      <x:c r="H3" s="7"/>
      <x:c r="I3" s="7"/>
      <x:c r="J3" s="7"/>
      <x:c r="K3" s="7"/>
      <x:c r="L3" s="7"/>
    </x:row>
    <x:row r="4" ht="25" customHeight="1">
      <x:c r="A4" s="2"/>
      <x:c r="B4" s="2"/>
      <x:c r="C4" s="2"/>
      <x:c r="D4" s="2"/>
      <x:c r="E4" s="2"/>
      <x:c r="F4" s="2"/>
    </x:row>
    <x:row r="5" ht="25" customHeight="1">
      <x:c r="A5" s="2"/>
      <x:c r="B5" s="2" t="str">
        <x:v>Reporting date</x:v>
      </x:c>
      <x:c r="C5" s="11" t="n">
        <x:v>46295</x:v>
      </x:c>
      <x:c r="D5" s="2"/>
      <x:c r="E5" s="2" t="str">
        <x:v>September flows. Annual run rate is shown separately.</x:v>
      </x:c>
      <x:c r="F5" s="2"/>
    </x:row>
    <x:row r="6" ht="25" customHeight="1">
      <x:c r="A6" s="2"/>
      <x:c r="B6" s="2"/>
      <x:c r="C6" s="2"/>
      <x:c r="D6" s="2"/>
      <x:c r="E6" s="2"/>
      <x:c r="F6" s="2"/>
    </x:row>
    <x:row r="7" ht="30" customHeight="1">
      <x:c r="A7" s="2"/>
      <x:c r="B7" s="13" t="str">
        <x:v>Metric</x:v>
      </x:c>
      <x:c r="C7" s="13" t="str">
        <x:v>Result</x:v>
      </x:c>
      <x:c r="D7" s="2"/>
      <x:c r="E7" s="13" t="str">
        <x:v>Definition</x:v>
      </x:c>
      <x:c r="F7" s="2"/>
    </x:row>
    <x:row r="8" ht="33" customHeight="1">
      <x:c r="A8" s="2"/>
      <x:c r="B8" s="15" t="str">
        <x:v>Active opportunities</x:v>
      </x:c>
      <x:c r="C8" s="19" t="n">
        <x:f>'Pipeline'!C5</x:f>
        <x:v>6</x:v>
      </x:c>
      <x:c r="D8" s="2"/>
      <x:c r="E8" s="15" t="str">
        <x:v>Active only. Hold and Closed are excluded.</x:v>
      </x:c>
      <x:c r="F8" s="2"/>
    </x:row>
    <x:row r="9" ht="33" customHeight="1">
      <x:c r="A9" s="2"/>
      <x:c r="B9" s="2" t="str">
        <x:v>Overdue next decisions</x:v>
      </x:c>
      <x:c r="C9" s="20" t="n">
        <x:f>'Pipeline'!E5</x:f>
        <x:v>2</x:v>
      </x:c>
      <x:c r="D9" s="2"/>
      <x:c r="E9" s="2" t="str">
        <x:v>Active opportunity. Next decision date is before reporting date.</x:v>
      </x:c>
      <x:c r="F9" s="2"/>
    </x:row>
    <x:row r="10" ht="33" customHeight="1">
      <x:c r="A10" s="2"/>
      <x:c r="B10" s="15" t="str">
        <x:v>Open critical risks</x:v>
      </x:c>
      <x:c r="C10" s="19" t="n">
        <x:f>'Risks &amp; Decisions'!C5</x:f>
        <x:v>2</x:v>
      </x:c>
      <x:c r="D10" s="2"/>
      <x:c r="E10" s="15" t="str">
        <x:v>Risk type, Critical severity, Open status.</x:v>
      </x:c>
      <x:c r="F10" s="2"/>
    </x:row>
    <x:row r="11" ht="33" customHeight="1">
      <x:c r="A11" s="2"/>
      <x:c r="B11" s="2" t="str">
        <x:v>September approved P&amp;L plan</x:v>
      </x:c>
      <x:c r="C11" s="21" t="n">
        <x:f>'Value creation'!E6</x:f>
        <x:v>4.199999999999999</x:v>
      </x:c>
      <x:c r="D11" s="2"/>
      <x:c r="E11" s="2" t="str">
        <x:v>Original approved incremental P&amp;L benefit for September.</x:v>
      </x:c>
      <x:c r="F11" s="2"/>
    </x:row>
    <x:row r="12" ht="33" customHeight="1">
      <x:c r="A12" s="2"/>
      <x:c r="B12" s="15" t="str">
        <x:v>September actual P&amp;L benefit</x:v>
      </x:c>
      <x:c r="C12" s="22" t="n">
        <x:f>'Value creation'!F6</x:f>
        <x:v>3.4</x:v>
      </x:c>
      <x:c r="D12" s="2"/>
      <x:c r="E12" s="15" t="str">
        <x:v>After recurring delivery costs. Before one-time costs and tax.</x:v>
      </x:c>
      <x:c r="F12" s="2"/>
    </x:row>
    <x:row r="13" ht="33" customHeight="1">
      <x:c r="A13" s="2"/>
      <x:c r="B13" s="2" t="str">
        <x:v>Actual P&amp;L less approved plan</x:v>
      </x:c>
      <x:c r="C13" s="21" t="n">
        <x:f>'Value creation'!H6</x:f>
        <x:v>-0.7999999999999994</x:v>
      </x:c>
      <x:c r="D13" s="2"/>
      <x:c r="E13" s="2" t="str">
        <x:v>Same September period and P&amp;L basis. Negative is unfavorable.</x:v>
      </x:c>
      <x:c r="F13" s="2"/>
    </x:row>
    <x:row r="14" ht="33" customHeight="1">
      <x:c r="A14" s="2"/>
      <x:c r="B14" s="15" t="str">
        <x:v>September gross cash benefit</x:v>
      </x:c>
      <x:c r="C14" s="22" t="n">
        <x:f>'Value creation'!I6</x:f>
        <x:v>2.6</x:v>
      </x:c>
      <x:c r="D14" s="2"/>
      <x:c r="E14" s="15" t="str">
        <x:v>Incremental cash realized before costs to achieve and tax.</x:v>
      </x:c>
      <x:c r="F14" s="2"/>
    </x:row>
    <x:row r="15" ht="33" customHeight="1">
      <x:c r="A15" s="2"/>
      <x:c r="B15" s="2" t="str">
        <x:v>September cash cost to achieve</x:v>
      </x:c>
      <x:c r="C15" s="21" t="n">
        <x:f>'Value creation'!J6</x:f>
        <x:v>0.9</x:v>
      </x:c>
      <x:c r="D15" s="2"/>
      <x:c r="E15" s="2" t="str">
        <x:v>Positive amount is cash spent implementing initiatives.</x:v>
      </x:c>
      <x:c r="F15" s="2"/>
    </x:row>
    <x:row r="16" ht="33" customHeight="1">
      <x:c r="A16" s="2"/>
      <x:c r="B16" s="15" t="str">
        <x:v>September net cash benefit</x:v>
      </x:c>
      <x:c r="C16" s="22" t="n">
        <x:f>'Value creation'!K6</x:f>
        <x:v>1.7000000000000002</x:v>
      </x:c>
      <x:c r="D16" s="2"/>
      <x:c r="E16" s="15" t="str">
        <x:v>Gross cash benefit less cash cost to achieve. Before tax.</x:v>
      </x:c>
      <x:c r="F16" s="2"/>
    </x:row>
    <x:row r="17" ht="33" customHeight="1">
      <x:c r="A17" s="2"/>
      <x:c r="B17" s="2" t="str">
        <x:v>Exit annual P&amp;L run rate</x:v>
      </x:c>
      <x:c r="C17" s="21" t="n">
        <x:f>'Value creation'!L6</x:f>
        <x:v>40.8</x:v>
      </x:c>
      <x:c r="D17" s="2"/>
      <x:c r="E17" s="2" t="str">
        <x:v>Annualized at September 30. Not September earnings or cash.</x:v>
      </x:c>
      <x:c r="F17" s="2"/>
    </x:row>
    <x:row r="18" ht="25" customHeight="1">
      <x:c r="A18" s="2"/>
      <x:c r="B18" s="2"/>
      <x:c r="C18" s="2"/>
      <x:c r="D18" s="2"/>
      <x:c r="E18" s="2"/>
      <x:c r="F18" s="2"/>
    </x:row>
    <x:row r="19" ht="25" customHeight="1">
      <x:c r="A19" s="2"/>
      <x:c r="B19" s="2"/>
      <x:c r="C19" s="2"/>
      <x:c r="D19" s="2"/>
      <x:c r="E19" s="2"/>
      <x:c r="F19" s="2"/>
    </x:row>
    <x:row r="20" ht="25" customHeight="1">
      <x:c r="A20" s="2"/>
      <x:c r="B20" s="2"/>
      <x:c r="C20" s="2"/>
      <x:c r="D20" s="2"/>
      <x:c r="E20" s="2"/>
      <x:c r="F20" s="2"/>
    </x:row>
    <x:row r="21" ht="30" customHeight="1">
      <x:c r="A21" s="2"/>
      <x:c r="B21" s="13" t="str">
        <x:v>Active pipeline stage</x:v>
      </x:c>
      <x:c r="C21" s="13" t="str">
        <x:v>Count</x:v>
      </x:c>
      <x:c r="D21" s="2"/>
      <x:c r="E21" s="2" t="str">
        <x:v>Indicative enterprise values are uncommitted.</x:v>
      </x:c>
      <x:c r="F21" s="2"/>
    </x:row>
    <x:row r="22" ht="25" customHeight="1">
      <x:c r="A22" s="2"/>
      <x:c r="B22" s="2" t="str">
        <x:v>Screen</x:v>
      </x:c>
      <x:c r="C22" s="2" t="n">
        <x:f>'Pipeline'!N9</x:f>
        <x:v>2</x:v>
      </x:c>
      <x:c r="D22" s="2"/>
      <x:c r="E22" s="2" t="str">
        <x:v>Pipeline values are not summed into a capital commitment.</x:v>
      </x:c>
      <x:c r="F22" s="2"/>
    </x:row>
    <x:row r="23" ht="25" customHeight="1">
      <x:c r="A23" s="2"/>
      <x:c r="B23" s="2" t="str">
        <x:v>Explore</x:v>
      </x:c>
      <x:c r="C23" s="2" t="n">
        <x:f>'Pipeline'!N10</x:f>
        <x:v>2</x:v>
      </x:c>
      <x:c r="D23" s="2"/>
      <x:c r="E23" s="2"/>
      <x:c r="F23" s="2"/>
    </x:row>
    <x:row r="24" ht="25" customHeight="1">
      <x:c r="A24" s="2"/>
      <x:c r="B24" s="2" t="str">
        <x:v>LOI</x:v>
      </x:c>
      <x:c r="C24" s="2" t="n">
        <x:f>'Pipeline'!N11</x:f>
        <x:v>1</x:v>
      </x:c>
      <x:c r="D24" s="2"/>
      <x:c r="E24" s="2" t="str">
        <x:v>Retained September forecast: see Value creation.</x:v>
      </x:c>
      <x:c r="F24" s="2"/>
    </x:row>
    <x:row r="25" ht="25" customHeight="1">
      <x:c r="A25" s="2"/>
      <x:c r="B25" s="2" t="str">
        <x:v>Binding approval</x:v>
      </x:c>
      <x:c r="C25" s="2" t="n">
        <x:f>'Pipeline'!N12</x:f>
        <x:v>1</x:v>
      </x:c>
      <x:c r="D25" s="2"/>
      <x:c r="E25" s="2" t="str">
        <x:v>Blue cells are editable. Readme defines the update process.</x:v>
      </x:c>
      <x:c r="F25" s="2"/>
    </x:row>
    <x:row r="26" ht="25" customHeight="1">
      <x:c r="A26" s="2"/>
      <x:c r="B26" s="2"/>
      <x:c r="C26" s="2"/>
      <x:c r="D26" s="2"/>
      <x:c r="E26" s="2"/>
      <x:c r="F26" s="2"/>
    </x:row>
    <x:row r="27" ht="25" customHeight="1">
      <x:c r="A27" s="2"/>
      <x:c r="B27" s="2"/>
      <x:c r="C27" s="2"/>
      <x:c r="D27" s="2"/>
      <x:c r="E27" s="2"/>
      <x:c r="F27" s="2"/>
    </x:row>
    <x:row r="28" ht="25" customHeight="1">
      <x:c r="A28" s="2"/>
      <x:c r="B28" s="2"/>
      <x:c r="C28" s="2"/>
      <x:c r="D28" s="2"/>
      <x:c r="E28" s="2"/>
      <x:c r="F28" s="2"/>
    </x:row>
    <x:row r="29" ht="25" customHeight="1">
      <x:c r="A29" s="2"/>
      <x:c r="B29" s="2"/>
      <x:c r="C29" s="2"/>
      <x:c r="D29" s="2"/>
      <x:c r="E29" s="2"/>
      <x:c r="F29" s="2"/>
    </x:row>
  </x:sheetData>
  <x:conditionalFormatting sqref="C13:C13">
    <x:cfRule type="cellIs" dxfId="0" priority="1" operator="lessThan">
      <x:formula>0</x:formula>
    </x:cfRule>
  </x:conditionalFormatting>
  <x:pageMargins left="0.7" right="0.7" top="0.75" bottom="0.75" header="0.3" footer="0.3"/>
</x:worksheet>
</file>

<file path=xl/worksheets/sheet2.xml><?xml version="1.0" encoding="utf-8"?>
<x:worksheet xmlns:x="http://schemas.openxmlformats.org/spreadsheetml/2006/main">
  <x:sheetViews>
    <x:sheetView showGridLines="0" workbookViewId="0">
      <x:pane xSplit="2" ySplit="8" topLeftCell="C9" activePane="bottomRight" state="frozen"/>
    </x:sheetView>
  </x:sheetViews>
  <x:sheetFormatPr defaultRowHeight="15"/>
  <x:cols>
    <x:col min="1" max="1" width="10" hidden="0" customWidth="1"/>
    <x:col min="2" max="2" width="24" hidden="0" customWidth="1"/>
    <x:col min="3" max="3" width="21" hidden="0" customWidth="1"/>
    <x:col min="4" max="4" width="25" hidden="0" customWidth="1"/>
    <x:col min="5" max="5" width="15" hidden="0" customWidth="1"/>
    <x:col min="6" max="6" width="15" hidden="0" customWidth="1"/>
    <x:col min="7" max="7" width="17" hidden="0" customWidth="1"/>
    <x:col min="8" max="8" width="13" hidden="0" customWidth="1"/>
    <x:col min="9" max="9" width="13" hidden="0" customWidth="1"/>
    <x:col min="10" max="10" width="20" hidden="0" customWidth="1"/>
    <x:col min="11" max="11" width="45" hidden="0" customWidth="1"/>
    <x:col min="12" max="12" width="3" hidden="0" customWidth="1"/>
    <x:col min="13" max="13" width="24" hidden="0" customWidth="1"/>
    <x:col min="14" max="14" width="12" hidden="0" customWidth="1"/>
  </x:cols>
  <x:sheetData>
    <x:row r="1" ht="25" customHeight="1">
      <x:c r="A1" s="2"/>
      <x:c r="B1" s="2"/>
      <x:c r="C1" s="2"/>
      <x:c r="D1" s="2"/>
      <x:c r="E1" s="2"/>
      <x:c r="F1" s="2"/>
      <x:c r="G1" s="2"/>
      <x:c r="H1" s="2"/>
      <x:c r="I1" s="2"/>
      <x:c r="J1" s="2"/>
      <x:c r="K1" s="2"/>
      <x:c r="L1" s="2"/>
      <x:c r="M1" s="2"/>
      <x:c r="N1" s="2"/>
    </x:row>
    <x:row r="2" ht="25" customHeight="1">
      <x:c r="A2" s="3" t="str">
        <x:v>Acquisition pipeline</x:v>
      </x:c>
      <x:c r="B2" s="2"/>
      <x:c r="C2" s="2"/>
      <x:c r="D2" s="2"/>
      <x:c r="E2" s="2"/>
      <x:c r="F2" s="2"/>
      <x:c r="G2" s="2"/>
      <x:c r="H2" s="2"/>
      <x:c r="I2" s="2"/>
      <x:c r="J2" s="2"/>
      <x:c r="K2" s="2"/>
      <x:c r="L2" s="2"/>
      <x:c r="M2" s="2"/>
      <x:c r="N2" s="2"/>
    </x:row>
    <x:row r="3" ht="25" customHeight="1">
      <x:c r="A3" s="5" t="str">
        <x:v>Fictional opportunities. Values are indicative enterprise values in US$ millions.</x:v>
      </x:c>
      <x:c r="B3" s="6"/>
      <x:c r="C3" s="6"/>
      <x:c r="D3" s="6"/>
      <x:c r="E3" s="6"/>
      <x:c r="F3" s="6"/>
      <x:c r="G3" s="6"/>
      <x:c r="H3" s="6"/>
      <x:c r="I3" s="6"/>
      <x:c r="J3" s="6"/>
      <x:c r="K3" s="6"/>
      <x:c r="L3" s="6"/>
      <x:c r="M3" s="2"/>
      <x:c r="N3" s="2"/>
    </x:row>
    <x:row r="4" ht="25" customHeight="1">
      <x:c r="A4" s="2"/>
      <x:c r="B4" s="2"/>
      <x:c r="C4" s="2"/>
      <x:c r="D4" s="2"/>
      <x:c r="E4" s="2"/>
      <x:c r="F4" s="2"/>
      <x:c r="G4" s="2"/>
      <x:c r="H4" s="2"/>
      <x:c r="I4" s="2"/>
      <x:c r="J4" s="2"/>
      <x:c r="K4" s="2"/>
      <x:c r="L4" s="2"/>
      <x:c r="M4" s="2"/>
      <x:c r="N4" s="2"/>
    </x:row>
    <x:row r="5" ht="25" customHeight="1">
      <x:c r="A5" s="2" t="str">
        <x:v>Active opportunities</x:v>
      </x:c>
      <x:c r="B5" s="2"/>
      <x:c r="C5" s="23" t="n">
        <x:f>COUNTIFS(H9:H28,"Active")</x:f>
        <x:v>6</x:v>
      </x:c>
      <x:c r="D5" s="2" t="str">
        <x:v>Overdue next decisions</x:v>
      </x:c>
      <x:c r="E5" s="2" t="n">
        <x:f>COUNTIFS(J9:J28,"Overdue")</x:f>
        <x:v>2</x:v>
      </x:c>
      <x:c r="F5" s="2"/>
      <x:c r="G5" s="2"/>
      <x:c r="H5" s="2"/>
      <x:c r="I5" s="2"/>
      <x:c r="J5" s="2"/>
      <x:c r="K5" s="2"/>
      <x:c r="L5" s="2"/>
      <x:c r="M5" s="2"/>
      <x:c r="N5" s="2"/>
    </x:row>
    <x:row r="6" ht="25" customHeight="1">
      <x:c r="A6" s="2"/>
      <x:c r="B6" s="2"/>
      <x:c r="C6" s="2"/>
      <x:c r="D6" s="2"/>
      <x:c r="E6" s="2"/>
      <x:c r="F6" s="2"/>
      <x:c r="G6" s="2"/>
      <x:c r="H6" s="2"/>
      <x:c r="I6" s="2"/>
      <x:c r="J6" s="2"/>
      <x:c r="K6" s="2"/>
      <x:c r="L6" s="2"/>
      <x:c r="M6" s="2"/>
      <x:c r="N6" s="2"/>
    </x:row>
    <x:row r="7" ht="25" customHeight="1">
      <x:c r="A7" s="2"/>
      <x:c r="B7" s="2"/>
      <x:c r="C7" s="2"/>
      <x:c r="D7" s="2"/>
      <x:c r="E7" s="2"/>
      <x:c r="F7" s="2"/>
      <x:c r="G7" s="2"/>
      <x:c r="H7" s="2"/>
      <x:c r="I7" s="2"/>
      <x:c r="J7" s="2"/>
      <x:c r="K7" s="2"/>
      <x:c r="L7" s="2"/>
      <x:c r="M7" s="2"/>
      <x:c r="N7" s="2"/>
    </x:row>
    <x:row r="8" ht="44" customHeight="1">
      <x:c r="A8" s="25" t="str">
        <x:v>Deal ID</x:v>
      </x:c>
      <x:c r="B8" s="25" t="str">
        <x:v>Company</x:v>
      </x:c>
      <x:c r="C8" s="25" t="str">
        <x:v>Stage</x:v>
      </x:c>
      <x:c r="D8" s="25" t="str">
        <x:v>Business sponsor</x:v>
      </x:c>
      <x:c r="E8" s="25" t="str">
        <x:v>Gate entered</x:v>
      </x:c>
      <x:c r="F8" s="25" t="str">
        <x:v>Next decision</x:v>
      </x:c>
      <x:c r="G8" s="25" t="str">
        <x:v>Indicative EV</x:v>
      </x:c>
      <x:c r="H8" s="25" t="str">
        <x:v>Status</x:v>
      </x:c>
      <x:c r="I8" s="25" t="str">
        <x:v>Days in gate</x:v>
      </x:c>
      <x:c r="J8" s="25" t="str">
        <x:v>Decision status</x:v>
      </x:c>
      <x:c r="K8" s="25" t="str">
        <x:v>Evidence / next requirement</x:v>
      </x:c>
      <x:c r="L8" s="2"/>
      <x:c r="M8" s="13" t="str">
        <x:v>Active stage</x:v>
      </x:c>
      <x:c r="N8" s="13" t="str">
        <x:v>Count</x:v>
      </x:c>
    </x:row>
    <x:row r="9" ht="25" customHeight="1">
      <x:c r="A9" s="27" t="str">
        <x:v>D01</x:v>
      </x:c>
      <x:c r="B9" s="27" t="str">
        <x:v>Aster Controls</x:v>
      </x:c>
      <x:c r="C9" s="27" t="str">
        <x:v>Screen</x:v>
      </x:c>
      <x:c r="D9" s="27" t="str">
        <x:v>Industrial President</x:v>
      </x:c>
      <x:c r="E9" s="10" t="n">
        <x:v>46275</x:v>
      </x:c>
      <x:c r="F9" s="10" t="n">
        <x:v>46290</x:v>
      </x:c>
      <x:c r="G9" s="28" t="n">
        <x:v>120</x:v>
      </x:c>
      <x:c r="H9" s="27" t="str">
        <x:v>Active</x:v>
      </x:c>
      <x:c r="I9" s="29" t="n">
        <x:f>IF(A9="","",IF(H9&lt;&gt;"Active","n.a.",IF(E9="","Missing date",'Dashboard'!$C$5-E9)))</x:f>
        <x:v>20</x:v>
      </x:c>
      <x:c r="J9" s="30" t="str">
        <x:f>IF(A9="","",IF(H9&lt;&gt;"Active",H9,IF(F9="","Missing date",IF(F9&lt;'Dashboard'!$C$5,"Overdue",IF(F9='Dashboard'!$C$5,"Due today","Upcoming")))))</x:f>
        <x:v>Overdue</x:v>
      </x:c>
      <x:c r="K9" s="27" t="str">
        <x:v>Customer overlap analysis pending</x:v>
      </x:c>
      <x:c r="L9" s="2"/>
      <x:c r="M9" s="2" t="str">
        <x:v>Screen</x:v>
      </x:c>
      <x:c r="N9" s="2" t="n">
        <x:f>COUNTIFS($C$9:$C$28,M9,$H$9:$H$28,"Active")</x:f>
        <x:v>2</x:v>
      </x:c>
    </x:row>
    <x:row r="10" ht="25" customHeight="1">
      <x:c r="A10" s="27" t="str">
        <x:v>D02</x:v>
      </x:c>
      <x:c r="B10" s="27" t="str">
        <x:v>Beacon Workflow</x:v>
      </x:c>
      <x:c r="C10" s="27" t="str">
        <x:v>Explore</x:v>
      </x:c>
      <x:c r="D10" s="27" t="str">
        <x:v>Software President</x:v>
      </x:c>
      <x:c r="E10" s="10" t="n">
        <x:v>46277</x:v>
      </x:c>
      <x:c r="F10" s="10" t="n">
        <x:v>46300</x:v>
      </x:c>
      <x:c r="G10" s="28" t="n">
        <x:v>250</x:v>
      </x:c>
      <x:c r="H10" s="27" t="str">
        <x:v>Active</x:v>
      </x:c>
      <x:c r="I10" s="29" t="n">
        <x:f>IF(A10="","",IF(H10&lt;&gt;"Active","n.a.",IF(E10="","Missing date",'Dashboard'!$C$5-E10)))</x:f>
        <x:v>18</x:v>
      </x:c>
      <x:c r="J10" s="30" t="str">
        <x:f>IF(A10="","",IF(H10&lt;&gt;"Active",H10,IF(F10="","Missing date",IF(F10&lt;'Dashboard'!$C$5,"Overdue",IF(F10='Dashboard'!$C$5,"Due today","Upcoming")))))</x:f>
        <x:v>Upcoming</x:v>
      </x:c>
      <x:c r="K10" s="27" t="str">
        <x:v>Product tests in progress</x:v>
      </x:c>
      <x:c r="L10" s="2"/>
      <x:c r="M10" s="2" t="str">
        <x:v>Explore</x:v>
      </x:c>
      <x:c r="N10" s="2" t="n">
        <x:f>COUNTIFS($C$9:$C$28,M10,$H$9:$H$28,"Active")</x:f>
        <x:v>2</x:v>
      </x:c>
    </x:row>
    <x:row r="11" ht="25" customHeight="1">
      <x:c r="A11" s="27" t="str">
        <x:v>D03</x:v>
      </x:c>
      <x:c r="B11" s="27" t="str">
        <x:v>Cedar Analytics</x:v>
      </x:c>
      <x:c r="C11" s="27" t="str">
        <x:v>LOI</x:v>
      </x:c>
      <x:c r="D11" s="27" t="str">
        <x:v>Data President</x:v>
      </x:c>
      <x:c r="E11" s="10" t="n">
        <x:v>46267</x:v>
      </x:c>
      <x:c r="F11" s="10" t="n">
        <x:v>46294</x:v>
      </x:c>
      <x:c r="G11" s="28" t="n">
        <x:v>420</x:v>
      </x:c>
      <x:c r="H11" s="27" t="str">
        <x:v>Active</x:v>
      </x:c>
      <x:c r="I11" s="29" t="n">
        <x:f>IF(A11="","",IF(H11&lt;&gt;"Active","n.a.",IF(E11="","Missing date",'Dashboard'!$C$5-E11)))</x:f>
        <x:v>28</x:v>
      </x:c>
      <x:c r="J11" s="30" t="str">
        <x:f>IF(A11="","",IF(H11&lt;&gt;"Active",H11,IF(F11="","Missing date",IF(F11&lt;'Dashboard'!$C$5,"Overdue",IF(F11='Dashboard'!$C$5,"Due today","Upcoming")))))</x:f>
        <x:v>Overdue</x:v>
      </x:c>
      <x:c r="K11" s="27" t="str">
        <x:v>Revenue bridge under review</x:v>
      </x:c>
      <x:c r="L11" s="2"/>
      <x:c r="M11" s="2" t="str">
        <x:v>LOI</x:v>
      </x:c>
      <x:c r="N11" s="2" t="n">
        <x:f>COUNTIFS($C$9:$C$28,M11,$H$9:$H$28,"Active")</x:f>
        <x:v>1</x:v>
      </x:c>
    </x:row>
    <x:row r="12" ht="25" customHeight="1">
      <x:c r="A12" s="27" t="str">
        <x:v>D04</x:v>
      </x:c>
      <x:c r="B12" s="27" t="str">
        <x:v>Delta Services</x:v>
      </x:c>
      <x:c r="C12" s="27" t="str">
        <x:v>Binding approval</x:v>
      </x:c>
      <x:c r="D12" s="27" t="str">
        <x:v>Services President</x:v>
      </x:c>
      <x:c r="E12" s="10" t="n">
        <x:v>46285</x:v>
      </x:c>
      <x:c r="F12" s="10" t="n">
        <x:v>46295</x:v>
      </x:c>
      <x:c r="G12" s="28" t="n">
        <x:v>85</x:v>
      </x:c>
      <x:c r="H12" s="27" t="str">
        <x:v>Active</x:v>
      </x:c>
      <x:c r="I12" s="29" t="n">
        <x:f>IF(A12="","",IF(H12&lt;&gt;"Active","n.a.",IF(E12="","Missing date",'Dashboard'!$C$5-E12)))</x:f>
        <x:v>10</x:v>
      </x:c>
      <x:c r="J12" s="30" t="str">
        <x:f>IF(A12="","",IF(H12&lt;&gt;"Active",H12,IF(F12="","Missing date",IF(F12&lt;'Dashboard'!$C$5,"Overdue",IF(F12='Dashboard'!$C$5,"Due today","Upcoming")))))</x:f>
        <x:v>Due today</x:v>
      </x:c>
      <x:c r="K12" s="27" t="str">
        <x:v>Final consent package pending</x:v>
      </x:c>
      <x:c r="L12" s="2"/>
      <x:c r="M12" s="2" t="str">
        <x:v>Binding approval</x:v>
      </x:c>
      <x:c r="N12" s="2" t="n">
        <x:f>COUNTIFS($C$9:$C$28,M12,$H$9:$H$28,"Active")</x:f>
        <x:v>1</x:v>
      </x:c>
    </x:row>
    <x:row r="13" ht="25" customHeight="1">
      <x:c r="A13" s="27" t="str">
        <x:v>D05</x:v>
      </x:c>
      <x:c r="B13" s="27" t="str">
        <x:v>Elm Components</x:v>
      </x:c>
      <x:c r="C13" s="27" t="str">
        <x:v>Screen</x:v>
      </x:c>
      <x:c r="D13" s="27" t="str">
        <x:v>Industrial President</x:v>
      </x:c>
      <x:c r="E13" s="10" t="n">
        <x:v>46290</x:v>
      </x:c>
      <x:c r="F13" s="10" t="n">
        <x:v>46307</x:v>
      </x:c>
      <x:c r="G13" s="28" t="n">
        <x:v>160</x:v>
      </x:c>
      <x:c r="H13" s="27" t="str">
        <x:v>Active</x:v>
      </x:c>
      <x:c r="I13" s="29" t="n">
        <x:f>IF(A13="","",IF(H13&lt;&gt;"Active","n.a.",IF(E13="","Missing date",'Dashboard'!$C$5-E13)))</x:f>
        <x:v>5</x:v>
      </x:c>
      <x:c r="J13" s="30" t="str">
        <x:f>IF(A13="","",IF(H13&lt;&gt;"Active",H13,IF(F13="","Missing date",IF(F13&lt;'Dashboard'!$C$5,"Overdue",IF(F13='Dashboard'!$C$5,"Due today","Upcoming")))))</x:f>
        <x:v>Upcoming</x:v>
      </x:c>
      <x:c r="K13" s="27" t="str">
        <x:v>Plant visit scheduled</x:v>
      </x:c>
      <x:c r="L13" s="2"/>
      <x:c r="M13" s="2"/>
      <x:c r="N13" s="2"/>
    </x:row>
    <x:row r="14" ht="25" customHeight="1">
      <x:c r="A14" s="27" t="str">
        <x:v>D06</x:v>
      </x:c>
      <x:c r="B14" s="27" t="str">
        <x:v>Fjord Systems</x:v>
      </x:c>
      <x:c r="C14" s="27" t="str">
        <x:v>Explore</x:v>
      </x:c>
      <x:c r="D14" s="27" t="str">
        <x:v>Software President</x:v>
      </x:c>
      <x:c r="E14" s="10" t="n">
        <x:v>46283</x:v>
      </x:c>
      <x:c r="F14" s="10" t="n">
        <x:v>46303</x:v>
      </x:c>
      <x:c r="G14" s="28"/>
      <x:c r="H14" s="27" t="str">
        <x:v>Active</x:v>
      </x:c>
      <x:c r="I14" s="29" t="n">
        <x:f>IF(A14="","",IF(H14&lt;&gt;"Active","n.a.",IF(E14="","Missing date",'Dashboard'!$C$5-E14)))</x:f>
        <x:v>12</x:v>
      </x:c>
      <x:c r="J14" s="30" t="str">
        <x:f>IF(A14="","",IF(H14&lt;&gt;"Active",H14,IF(F14="","Missing date",IF(F14&lt;'Dashboard'!$C$5,"Overdue",IF(F14='Dashboard'!$C$5,"Due today","Upcoming")))))</x:f>
        <x:v>Upcoming</x:v>
      </x:c>
      <x:c r="K14" s="27" t="str">
        <x:v>Indicative price not yet discussed</x:v>
      </x:c>
      <x:c r="L14" s="2"/>
      <x:c r="M14" s="2"/>
      <x:c r="N14" s="2"/>
    </x:row>
    <x:row r="15" ht="25" customHeight="1">
      <x:c r="A15" s="27" t="str">
        <x:v>D07</x:v>
      </x:c>
      <x:c r="B15" s="27" t="str">
        <x:v>Grove Logistics</x:v>
      </x:c>
      <x:c r="C15" s="27" t="str">
        <x:v>Explore</x:v>
      </x:c>
      <x:c r="D15" s="27" t="str">
        <x:v>Services President</x:v>
      </x:c>
      <x:c r="E15" s="10" t="n">
        <x:v>46249</x:v>
      </x:c>
      <x:c r="F15" s="10" t="n">
        <x:v>46280</x:v>
      </x:c>
      <x:c r="G15" s="28" t="n">
        <x:v>90</x:v>
      </x:c>
      <x:c r="H15" s="27" t="str">
        <x:v>Hold</x:v>
      </x:c>
      <x:c r="I15" s="29" t="str">
        <x:f>IF(A15="","",IF(H15&lt;&gt;"Active","n.a.",IF(E15="","Missing date",'Dashboard'!$C$5-E15)))</x:f>
        <x:v>n.a.</x:v>
      </x:c>
      <x:c r="J15" s="30" t="str">
        <x:f>IF(A15="","",IF(H15&lt;&gt;"Active",H15,IF(F15="","Missing date",IF(F15&lt;'Dashboard'!$C$5,"Overdue",IF(F15='Dashboard'!$C$5,"Due today","Upcoming")))))</x:f>
        <x:v>Hold</x:v>
      </x:c>
      <x:c r="K15" s="27" t="str">
        <x:v>Awaiting sponsor capacity</x:v>
      </x:c>
      <x:c r="L15" s="2"/>
      <x:c r="M15" s="2"/>
      <x:c r="N15" s="2"/>
    </x:row>
    <x:row r="16" ht="25" customHeight="1">
      <x:c r="A16" s="27" t="str">
        <x:v>D08</x:v>
      </x:c>
      <x:c r="B16" s="27" t="str">
        <x:v>Harbor Tools</x:v>
      </x:c>
      <x:c r="C16" s="27" t="str">
        <x:v>Closed</x:v>
      </x:c>
      <x:c r="D16" s="27" t="str">
        <x:v>Industrial President</x:v>
      </x:c>
      <x:c r="E16" s="10" t="n">
        <x:v>46265</x:v>
      </x:c>
      <x:c r="F16" s="10"/>
      <x:c r="G16" s="28" t="n">
        <x:v>60</x:v>
      </x:c>
      <x:c r="H16" s="27" t="str">
        <x:v>Closed</x:v>
      </x:c>
      <x:c r="I16" s="29" t="str">
        <x:f>IF(A16="","",IF(H16&lt;&gt;"Active","n.a.",IF(E16="","Missing date",'Dashboard'!$C$5-E16)))</x:f>
        <x:v>n.a.</x:v>
      </x:c>
      <x:c r="J16" s="30" t="str">
        <x:f>IF(A16="","",IF(H16&lt;&gt;"Active",H16,IF(F16="","Missing date",IF(F16&lt;'Dashboard'!$C$5,"Overdue",IF(F16='Dashboard'!$C$5,"Due today","Upcoming")))))</x:f>
        <x:v>Closed</x:v>
      </x:c>
      <x:c r="K16" s="27" t="str">
        <x:v>Transferred to integration review</x:v>
      </x:c>
      <x:c r="L16" s="2"/>
      <x:c r="M16" s="2"/>
      <x:c r="N16" s="2"/>
    </x:row>
    <x:row r="17" ht="25" customHeight="1">
      <x:c r="A17" s="27"/>
      <x:c r="B17" s="27"/>
      <x:c r="C17" s="27"/>
      <x:c r="D17" s="27"/>
      <x:c r="E17" s="10"/>
      <x:c r="F17" s="10"/>
      <x:c r="G17" s="28"/>
      <x:c r="H17" s="27"/>
      <x:c r="I17" s="29" t="str">
        <x:f>IF(A17="","",IF(H17&lt;&gt;"Active","n.a.",IF(E17="","Missing date",'Dashboard'!$C$5-E17)))</x:f>
      </x:c>
      <x:c r="J17" s="30" t="str">
        <x:f>IF(A17="","",IF(H17&lt;&gt;"Active",H17,IF(F17="","Missing date",IF(F17&lt;'Dashboard'!$C$5,"Overdue",IF(F17='Dashboard'!$C$5,"Due today","Upcoming")))))</x:f>
      </x:c>
      <x:c r="K17" s="27"/>
      <x:c r="L17" s="2"/>
      <x:c r="M17" s="2"/>
      <x:c r="N17" s="2"/>
    </x:row>
    <x:row r="18" ht="25" customHeight="1">
      <x:c r="A18" s="27"/>
      <x:c r="B18" s="27"/>
      <x:c r="C18" s="27"/>
      <x:c r="D18" s="27"/>
      <x:c r="E18" s="10"/>
      <x:c r="F18" s="10"/>
      <x:c r="G18" s="28"/>
      <x:c r="H18" s="27"/>
      <x:c r="I18" s="29" t="str">
        <x:f>IF(A18="","",IF(H18&lt;&gt;"Active","n.a.",IF(E18="","Missing date",'Dashboard'!$C$5-E18)))</x:f>
      </x:c>
      <x:c r="J18" s="30" t="str">
        <x:f>IF(A18="","",IF(H18&lt;&gt;"Active",H18,IF(F18="","Missing date",IF(F18&lt;'Dashboard'!$C$5,"Overdue",IF(F18='Dashboard'!$C$5,"Due today","Upcoming")))))</x:f>
      </x:c>
      <x:c r="K18" s="27"/>
      <x:c r="L18" s="2"/>
      <x:c r="M18" s="2"/>
      <x:c r="N18" s="2"/>
    </x:row>
    <x:row r="19" ht="25" customHeight="1">
      <x:c r="A19" s="27"/>
      <x:c r="B19" s="27"/>
      <x:c r="C19" s="27"/>
      <x:c r="D19" s="27"/>
      <x:c r="E19" s="10"/>
      <x:c r="F19" s="10"/>
      <x:c r="G19" s="28"/>
      <x:c r="H19" s="27"/>
      <x:c r="I19" s="29" t="str">
        <x:f>IF(A19="","",IF(H19&lt;&gt;"Active","n.a.",IF(E19="","Missing date",'Dashboard'!$C$5-E19)))</x:f>
      </x:c>
      <x:c r="J19" s="30" t="str">
        <x:f>IF(A19="","",IF(H19&lt;&gt;"Active",H19,IF(F19="","Missing date",IF(F19&lt;'Dashboard'!$C$5,"Overdue",IF(F19='Dashboard'!$C$5,"Due today","Upcoming")))))</x:f>
      </x:c>
      <x:c r="K19" s="27"/>
      <x:c r="L19" s="2"/>
      <x:c r="M19" s="2"/>
      <x:c r="N19" s="2"/>
    </x:row>
    <x:row r="20" ht="25" customHeight="1">
      <x:c r="A20" s="27"/>
      <x:c r="B20" s="27"/>
      <x:c r="C20" s="27"/>
      <x:c r="D20" s="27"/>
      <x:c r="E20" s="10"/>
      <x:c r="F20" s="10"/>
      <x:c r="G20" s="28"/>
      <x:c r="H20" s="27"/>
      <x:c r="I20" s="29" t="str">
        <x:f>IF(A20="","",IF(H20&lt;&gt;"Active","n.a.",IF(E20="","Missing date",'Dashboard'!$C$5-E20)))</x:f>
      </x:c>
      <x:c r="J20" s="30" t="str">
        <x:f>IF(A20="","",IF(H20&lt;&gt;"Active",H20,IF(F20="","Missing date",IF(F20&lt;'Dashboard'!$C$5,"Overdue",IF(F20='Dashboard'!$C$5,"Due today","Upcoming")))))</x:f>
      </x:c>
      <x:c r="K20" s="27"/>
      <x:c r="L20" s="2"/>
      <x:c r="M20" s="2"/>
      <x:c r="N20" s="2"/>
    </x:row>
    <x:row r="21" ht="25" customHeight="1">
      <x:c r="A21" s="27"/>
      <x:c r="B21" s="27"/>
      <x:c r="C21" s="27"/>
      <x:c r="D21" s="27"/>
      <x:c r="E21" s="10"/>
      <x:c r="F21" s="10"/>
      <x:c r="G21" s="28"/>
      <x:c r="H21" s="27"/>
      <x:c r="I21" s="29" t="str">
        <x:f>IF(A21="","",IF(H21&lt;&gt;"Active","n.a.",IF(E21="","Missing date",'Dashboard'!$C$5-E21)))</x:f>
      </x:c>
      <x:c r="J21" s="30" t="str">
        <x:f>IF(A21="","",IF(H21&lt;&gt;"Active",H21,IF(F21="","Missing date",IF(F21&lt;'Dashboard'!$C$5,"Overdue",IF(F21='Dashboard'!$C$5,"Due today","Upcoming")))))</x:f>
      </x:c>
      <x:c r="K21" s="27"/>
      <x:c r="L21" s="2"/>
      <x:c r="M21" s="2"/>
      <x:c r="N21" s="2"/>
    </x:row>
    <x:row r="22" ht="25" customHeight="1">
      <x:c r="A22" s="27"/>
      <x:c r="B22" s="27"/>
      <x:c r="C22" s="27"/>
      <x:c r="D22" s="27"/>
      <x:c r="E22" s="10"/>
      <x:c r="F22" s="10"/>
      <x:c r="G22" s="28"/>
      <x:c r="H22" s="27"/>
      <x:c r="I22" s="29" t="str">
        <x:f>IF(A22="","",IF(H22&lt;&gt;"Active","n.a.",IF(E22="","Missing date",'Dashboard'!$C$5-E22)))</x:f>
      </x:c>
      <x:c r="J22" s="30" t="str">
        <x:f>IF(A22="","",IF(H22&lt;&gt;"Active",H22,IF(F22="","Missing date",IF(F22&lt;'Dashboard'!$C$5,"Overdue",IF(F22='Dashboard'!$C$5,"Due today","Upcoming")))))</x:f>
      </x:c>
      <x:c r="K22" s="27"/>
      <x:c r="L22" s="2"/>
      <x:c r="M22" s="2"/>
      <x:c r="N22" s="2"/>
    </x:row>
    <x:row r="23" ht="25" customHeight="1">
      <x:c r="A23" s="27"/>
      <x:c r="B23" s="27"/>
      <x:c r="C23" s="27"/>
      <x:c r="D23" s="27"/>
      <x:c r="E23" s="10"/>
      <x:c r="F23" s="10"/>
      <x:c r="G23" s="28"/>
      <x:c r="H23" s="27"/>
      <x:c r="I23" s="29" t="str">
        <x:f>IF(A23="","",IF(H23&lt;&gt;"Active","n.a.",IF(E23="","Missing date",'Dashboard'!$C$5-E23)))</x:f>
      </x:c>
      <x:c r="J23" s="30" t="str">
        <x:f>IF(A23="","",IF(H23&lt;&gt;"Active",H23,IF(F23="","Missing date",IF(F23&lt;'Dashboard'!$C$5,"Overdue",IF(F23='Dashboard'!$C$5,"Due today","Upcoming")))))</x:f>
      </x:c>
      <x:c r="K23" s="27"/>
      <x:c r="L23" s="2"/>
      <x:c r="M23" s="2"/>
      <x:c r="N23" s="2"/>
    </x:row>
    <x:row r="24" ht="25" customHeight="1">
      <x:c r="A24" s="27"/>
      <x:c r="B24" s="27"/>
      <x:c r="C24" s="27"/>
      <x:c r="D24" s="27"/>
      <x:c r="E24" s="10"/>
      <x:c r="F24" s="10"/>
      <x:c r="G24" s="28"/>
      <x:c r="H24" s="27"/>
      <x:c r="I24" s="29" t="str">
        <x:f>IF(A24="","",IF(H24&lt;&gt;"Active","n.a.",IF(E24="","Missing date",'Dashboard'!$C$5-E24)))</x:f>
      </x:c>
      <x:c r="J24" s="30" t="str">
        <x:f>IF(A24="","",IF(H24&lt;&gt;"Active",H24,IF(F24="","Missing date",IF(F24&lt;'Dashboard'!$C$5,"Overdue",IF(F24='Dashboard'!$C$5,"Due today","Upcoming")))))</x:f>
      </x:c>
      <x:c r="K24" s="27"/>
      <x:c r="L24" s="2"/>
      <x:c r="M24" s="2"/>
      <x:c r="N24" s="2"/>
    </x:row>
    <x:row r="25" ht="25" customHeight="1">
      <x:c r="A25" s="27"/>
      <x:c r="B25" s="27"/>
      <x:c r="C25" s="27"/>
      <x:c r="D25" s="27"/>
      <x:c r="E25" s="10"/>
      <x:c r="F25" s="10"/>
      <x:c r="G25" s="28"/>
      <x:c r="H25" s="27"/>
      <x:c r="I25" s="29" t="str">
        <x:f>IF(A25="","",IF(H25&lt;&gt;"Active","n.a.",IF(E25="","Missing date",'Dashboard'!$C$5-E25)))</x:f>
      </x:c>
      <x:c r="J25" s="30" t="str">
        <x:f>IF(A25="","",IF(H25&lt;&gt;"Active",H25,IF(F25="","Missing date",IF(F25&lt;'Dashboard'!$C$5,"Overdue",IF(F25='Dashboard'!$C$5,"Due today","Upcoming")))))</x:f>
      </x:c>
      <x:c r="K25" s="27"/>
      <x:c r="L25" s="2"/>
      <x:c r="M25" s="2"/>
      <x:c r="N25" s="2"/>
    </x:row>
    <x:row r="26" ht="25" customHeight="1">
      <x:c r="A26" s="27"/>
      <x:c r="B26" s="27"/>
      <x:c r="C26" s="27"/>
      <x:c r="D26" s="27"/>
      <x:c r="E26" s="10"/>
      <x:c r="F26" s="10"/>
      <x:c r="G26" s="28"/>
      <x:c r="H26" s="27"/>
      <x:c r="I26" s="29" t="str">
        <x:f>IF(A26="","",IF(H26&lt;&gt;"Active","n.a.",IF(E26="","Missing date",'Dashboard'!$C$5-E26)))</x:f>
      </x:c>
      <x:c r="J26" s="30" t="str">
        <x:f>IF(A26="","",IF(H26&lt;&gt;"Active",H26,IF(F26="","Missing date",IF(F26&lt;'Dashboard'!$C$5,"Overdue",IF(F26='Dashboard'!$C$5,"Due today","Upcoming")))))</x:f>
      </x:c>
      <x:c r="K26" s="27"/>
      <x:c r="L26" s="2"/>
      <x:c r="M26" s="2"/>
      <x:c r="N26" s="2"/>
    </x:row>
    <x:row r="27" ht="25" customHeight="1">
      <x:c r="A27" s="27"/>
      <x:c r="B27" s="27"/>
      <x:c r="C27" s="27"/>
      <x:c r="D27" s="27"/>
      <x:c r="E27" s="10"/>
      <x:c r="F27" s="10"/>
      <x:c r="G27" s="28"/>
      <x:c r="H27" s="27"/>
      <x:c r="I27" s="29" t="str">
        <x:f>IF(A27="","",IF(H27&lt;&gt;"Active","n.a.",IF(E27="","Missing date",'Dashboard'!$C$5-E27)))</x:f>
      </x:c>
      <x:c r="J27" s="30" t="str">
        <x:f>IF(A27="","",IF(H27&lt;&gt;"Active",H27,IF(F27="","Missing date",IF(F27&lt;'Dashboard'!$C$5,"Overdue",IF(F27='Dashboard'!$C$5,"Due today","Upcoming")))))</x:f>
      </x:c>
      <x:c r="K27" s="27"/>
      <x:c r="L27" s="2"/>
      <x:c r="M27" s="2"/>
      <x:c r="N27" s="2"/>
    </x:row>
    <x:row r="28" ht="25" customHeight="1">
      <x:c r="A28" s="27"/>
      <x:c r="B28" s="27"/>
      <x:c r="C28" s="27"/>
      <x:c r="D28" s="27"/>
      <x:c r="E28" s="10"/>
      <x:c r="F28" s="10"/>
      <x:c r="G28" s="28"/>
      <x:c r="H28" s="27"/>
      <x:c r="I28" s="29" t="str">
        <x:f>IF(A28="","",IF(H28&lt;&gt;"Active","n.a.",IF(E28="","Missing date",'Dashboard'!$C$5-E28)))</x:f>
      </x:c>
      <x:c r="J28" s="30" t="str">
        <x:f>IF(A28="","",IF(H28&lt;&gt;"Active",H28,IF(F28="","Missing date",IF(F28&lt;'Dashboard'!$C$5,"Overdue",IF(F28='Dashboard'!$C$5,"Due today","Upcoming")))))</x:f>
      </x:c>
      <x:c r="K28" s="27"/>
      <x:c r="L28" s="2"/>
      <x:c r="M28" s="2"/>
      <x:c r="N28" s="2"/>
    </x:row>
    <x:row r="29" ht="25" customHeight="1">
      <x:c r="A29" s="2"/>
      <x:c r="B29" s="2"/>
      <x:c r="C29" s="2"/>
      <x:c r="D29" s="2"/>
      <x:c r="E29" s="2"/>
      <x:c r="F29" s="2"/>
      <x:c r="G29" s="2"/>
      <x:c r="H29" s="2"/>
      <x:c r="I29" s="2"/>
      <x:c r="J29" s="2"/>
      <x:c r="K29" s="2"/>
      <x:c r="L29" s="2"/>
      <x:c r="M29" s="2"/>
      <x:c r="N29" s="2"/>
    </x:row>
    <x:row r="30" ht="25" customHeight="1">
      <x:c r="A30" s="2"/>
      <x:c r="B30" s="2"/>
      <x:c r="C30" s="2"/>
      <x:c r="D30" s="2"/>
      <x:c r="E30" s="2"/>
      <x:c r="F30" s="2"/>
      <x:c r="G30" s="2"/>
      <x:c r="H30" s="2"/>
      <x:c r="I30" s="2"/>
      <x:c r="J30" s="2"/>
      <x:c r="K30" s="2"/>
      <x:c r="L30" s="2"/>
      <x:c r="M30" s="2"/>
      <x:c r="N30" s="2"/>
    </x:row>
    <x:row r="31" ht="25" customHeight="1">
      <x:c r="A31" s="2" t="str">
        <x:v>Unknown indicative EV stays blank. No pipeline value is a committed acquisition amount.</x:v>
      </x:c>
      <x:c r="B31" s="2"/>
      <x:c r="C31" s="2"/>
      <x:c r="D31" s="2"/>
      <x:c r="E31" s="2"/>
      <x:c r="F31" s="2"/>
      <x:c r="G31" s="2"/>
      <x:c r="H31" s="2"/>
      <x:c r="I31" s="2"/>
      <x:c r="J31" s="2"/>
      <x:c r="K31" s="2"/>
      <x:c r="L31" s="2"/>
      <x:c r="M31" s="2"/>
      <x:c r="N31" s="2"/>
    </x:row>
    <x:row r="32" ht="25" customHeight="1">
      <x:c r="A32" s="2"/>
      <x:c r="B32" s="2"/>
      <x:c r="C32" s="2"/>
      <x:c r="D32" s="2"/>
      <x:c r="E32" s="2"/>
      <x:c r="F32" s="2"/>
      <x:c r="G32" s="2"/>
      <x:c r="H32" s="2"/>
      <x:c r="I32" s="2"/>
      <x:c r="J32" s="2"/>
      <x:c r="K32" s="2"/>
      <x:c r="L32" s="2"/>
      <x:c r="M32" s="2"/>
      <x:c r="N32" s="2"/>
    </x:row>
  </x:sheetData>
  <x:conditionalFormatting sqref="J9:J28">
    <x:cfRule type="containsText" dxfId="1" priority="1" operator="containsText" text="Overdue"/>
    <x:cfRule type="containsText" dxfId="2" priority="2" operator="containsText" text="Missing"/>
  </x:conditionalFormatting>
  <x:conditionalFormatting sqref="A9:A28">
    <x:cfRule type="expression" dxfId="3" priority="3">
      <x:formula>AND($A9&lt;&gt;"",COUNTIFS($A$9:$A$28,$A9)&gt;1)</x:formula>
    </x:cfRule>
  </x:conditionalFormatting>
  <x:dataValidations count="2">
    <x:dataValidation type="list" sqref="C9:C28">
      <x:formula1>"Screen,Explore,LOI,Binding approval,Closed"</x:formula1>
    </x:dataValidation>
    <x:dataValidation type="list" sqref="H9:H28">
      <x:formula1>"Active,Hold,Closed"</x:formula1>
    </x:dataValidation>
  </x:dataValidations>
  <x:pageMargins left="0.7" right="0.7" top="0.75" bottom="0.75" header="0.3" footer="0.3"/>
  <x:tableParts count="1">
    <x:tablePart xmlns:r="http://schemas.openxmlformats.org/officeDocument/2006/relationships" r:id="Rc5ee89e151b54188"/>
  </x:tableParts>
</x:worksheet>
</file>

<file path=xl/worksheets/sheet3.xml><?xml version="1.0" encoding="utf-8"?>
<x:worksheet xmlns:x="http://schemas.openxmlformats.org/spreadsheetml/2006/main">
  <x:sheetViews>
    <x:sheetView showGridLines="0" workbookViewId="0">
      <x:pane xSplit="3" ySplit="8" topLeftCell="D9" activePane="bottomRight" state="frozen"/>
    </x:sheetView>
  </x:sheetViews>
  <x:sheetFormatPr defaultRowHeight="15"/>
  <x:cols>
    <x:col min="1" max="1" width="10" hidden="0" customWidth="1"/>
    <x:col min="2" max="2" width="22" hidden="0" customWidth="1"/>
    <x:col min="3" max="3" width="31" hidden="0" customWidth="1"/>
    <x:col min="4" max="4" width="24" hidden="0" customWidth="1"/>
    <x:col min="5" max="5" width="16" hidden="0" customWidth="1"/>
    <x:col min="6" max="6" width="16" hidden="0" customWidth="1"/>
    <x:col min="7" max="7" width="17" hidden="0" customWidth="1"/>
    <x:col min="8" max="8" width="16" hidden="0" customWidth="1"/>
    <x:col min="9" max="9" width="16" hidden="0" customWidth="1"/>
    <x:col min="10" max="10" width="16" hidden="0" customWidth="1"/>
    <x:col min="11" max="11" width="16" hidden="0" customWidth="1"/>
    <x:col min="12" max="12" width="18" hidden="0" customWidth="1"/>
    <x:col min="13" max="13" width="48" hidden="0" customWidth="1"/>
  </x:cols>
  <x:sheetData>
    <x:row r="1" ht="25" customHeight="1">
      <x:c r="A1" s="2"/>
      <x:c r="B1" s="2"/>
      <x:c r="C1" s="2"/>
      <x:c r="D1" s="2"/>
      <x:c r="E1" s="2"/>
      <x:c r="F1" s="2"/>
      <x:c r="G1" s="2"/>
      <x:c r="H1" s="2"/>
      <x:c r="I1" s="2"/>
      <x:c r="J1" s="2"/>
      <x:c r="K1" s="2"/>
      <x:c r="L1" s="2"/>
      <x:c r="M1" s="2"/>
    </x:row>
    <x:row r="2" ht="25" customHeight="1">
      <x:c r="A2" s="3" t="str">
        <x:v>Value creation register</x:v>
      </x:c>
      <x:c r="B2" s="2"/>
      <x:c r="C2" s="2"/>
      <x:c r="D2" s="2"/>
      <x:c r="E2" s="2"/>
      <x:c r="F2" s="2"/>
      <x:c r="G2" s="2"/>
      <x:c r="H2" s="2"/>
      <x:c r="I2" s="2"/>
      <x:c r="J2" s="2"/>
      <x:c r="K2" s="2"/>
      <x:c r="L2" s="2"/>
      <x:c r="M2" s="2"/>
    </x:row>
    <x:row r="3" ht="25" customHeight="1">
      <x:c r="A3" s="5" t="str">
        <x:v>Fictional initiatives. September 2026 flows in US$ millions. Annual exit run rate is separate.</x:v>
      </x:c>
      <x:c r="B3" s="6"/>
      <x:c r="C3" s="6"/>
      <x:c r="D3" s="6"/>
      <x:c r="E3" s="6"/>
      <x:c r="F3" s="6"/>
      <x:c r="G3" s="6"/>
      <x:c r="H3" s="6"/>
      <x:c r="I3" s="6"/>
      <x:c r="J3" s="6"/>
      <x:c r="K3" s="6"/>
      <x:c r="L3" s="6"/>
      <x:c r="M3" s="2"/>
    </x:row>
    <x:row r="4" ht="25" customHeight="1">
      <x:c r="A4" s="2"/>
      <x:c r="B4" s="2"/>
      <x:c r="C4" s="2"/>
      <x:c r="D4" s="2"/>
      <x:c r="E4" s="2"/>
      <x:c r="F4" s="2"/>
      <x:c r="G4" s="2"/>
      <x:c r="H4" s="2"/>
      <x:c r="I4" s="2"/>
      <x:c r="J4" s="2"/>
      <x:c r="K4" s="2"/>
      <x:c r="L4" s="2"/>
      <x:c r="M4" s="2"/>
    </x:row>
    <x:row r="5" ht="43" customHeight="1">
      <x:c r="A5" s="2" t="str">
        <x:v>September totals</x:v>
      </x:c>
      <x:c r="B5" s="2"/>
      <x:c r="C5" s="2"/>
      <x:c r="D5" s="2"/>
      <x:c r="E5" s="33" t="str">
        <x:v>Approved Sept plan</x:v>
      </x:c>
      <x:c r="F5" s="33" t="str">
        <x:v>Actual Sept P&amp;L</x:v>
      </x:c>
      <x:c r="G5" s="33" t="str">
        <x:v>Sept forecast at 9/15</x:v>
      </x:c>
      <x:c r="H5" s="33" t="str">
        <x:v>Actual less plan</x:v>
      </x:c>
      <x:c r="I5" s="33" t="str">
        <x:v>Actual Sept cash</x:v>
      </x:c>
      <x:c r="J5" s="33" t="str">
        <x:v>Sept cash cost to achieve</x:v>
      </x:c>
      <x:c r="K5" s="33" t="str">
        <x:v>Net Sept cash</x:v>
      </x:c>
      <x:c r="L5" s="33" t="str">
        <x:v>Exit annual P&amp;L run rate</x:v>
      </x:c>
      <x:c r="M5" s="2"/>
    </x:row>
    <x:row r="6" ht="29" customHeight="1">
      <x:c r="A6" s="2"/>
      <x:c r="B6" s="2"/>
      <x:c r="C6" s="2"/>
      <x:c r="D6" s="2"/>
      <x:c r="E6" s="36" t="n">
        <x:f>IF(COUNTA($A$9:$A$28)=0,"n.a.",IF(COUNT(E9:E28)&lt;&gt;COUNTA($A$9:$A$28),"n.a.",SUM(E9:E28)))</x:f>
        <x:v>4.199999999999999</x:v>
      </x:c>
      <x:c r="F6" s="36" t="n">
        <x:f>IF(COUNTA($A$9:$A$28)=0,"n.a.",IF(COUNT(F9:F28)&lt;&gt;COUNTA($A$9:$A$28),"n.a.",SUM(F9:F28)))</x:f>
        <x:v>3.4</x:v>
      </x:c>
      <x:c r="G6" s="36" t="n">
        <x:f>IF(COUNTA($A$9:$A$28)=0,"n.a.",IF(COUNT(G9:G28)&lt;&gt;COUNTA($A$9:$A$28),"n.a.",SUM(G9:G28)))</x:f>
        <x:v>4</x:v>
      </x:c>
      <x:c r="H6" s="36" t="n">
        <x:f>IF(COUNT(E6:F6)&lt;2,"n.a.",F6-E6)</x:f>
        <x:v>-0.7999999999999994</x:v>
      </x:c>
      <x:c r="I6" s="36" t="n">
        <x:f>IF(COUNTA($A$9:$A$28)=0,"n.a.",IF(COUNT(I9:I28)&lt;&gt;COUNTA($A$9:$A$28),"n.a.",SUM(I9:I28)))</x:f>
        <x:v>2.6</x:v>
      </x:c>
      <x:c r="J6" s="36" t="n">
        <x:f>IF(COUNTA($A$9:$A$28)=0,"n.a.",IF(COUNT(J9:J28)&lt;&gt;COUNTA($A$9:$A$28),"n.a.",SUM(J9:J28)))</x:f>
        <x:v>0.9</x:v>
      </x:c>
      <x:c r="K6" s="36" t="n">
        <x:f>IF(COUNT(I6:J6)&lt;2,"n.a.",I6-J6)</x:f>
        <x:v>1.7000000000000002</x:v>
      </x:c>
      <x:c r="L6" s="36" t="n">
        <x:f>IF(COUNTA($A$9:$A$28)=0,"n.a.",IF(COUNT(L9:L28)&lt;&gt;COUNTA($A$9:$A$28),"n.a.",SUM(L9:L28)))</x:f>
        <x:v>40.8</x:v>
      </x:c>
      <x:c r="M6" s="2"/>
    </x:row>
    <x:row r="7" ht="25" customHeight="1">
      <x:c r="A7" s="2"/>
      <x:c r="B7" s="2"/>
      <x:c r="C7" s="2"/>
      <x:c r="D7" s="2"/>
      <x:c r="E7" s="17"/>
      <x:c r="F7" s="17"/>
      <x:c r="G7" s="17"/>
      <x:c r="H7" s="17"/>
      <x:c r="I7" s="17"/>
      <x:c r="J7" s="17"/>
      <x:c r="K7" s="17"/>
      <x:c r="L7" s="17"/>
      <x:c r="M7" s="2"/>
    </x:row>
    <x:row r="8" ht="44" customHeight="1">
      <x:c r="A8" s="25" t="str">
        <x:v>Initiative ID</x:v>
      </x:c>
      <x:c r="B8" s="25" t="str">
        <x:v>Acquired business</x:v>
      </x:c>
      <x:c r="C8" s="25" t="str">
        <x:v>Initiative</x:v>
      </x:c>
      <x:c r="D8" s="25" t="str">
        <x:v>Accountable owner</x:v>
      </x:c>
      <x:c r="E8" s="34" t="str">
        <x:v>Approved Sept plan</x:v>
      </x:c>
      <x:c r="F8" s="34" t="str">
        <x:v>Actual Sept P&amp;L</x:v>
      </x:c>
      <x:c r="G8" s="34" t="str">
        <x:v>Sept forecast at 9/15</x:v>
      </x:c>
      <x:c r="H8" s="34" t="str">
        <x:v>Actual less plan</x:v>
      </x:c>
      <x:c r="I8" s="34" t="str">
        <x:v>Actual Sept cash</x:v>
      </x:c>
      <x:c r="J8" s="34" t="str">
        <x:v>Sept cash cost to achieve</x:v>
      </x:c>
      <x:c r="K8" s="34" t="str">
        <x:v>Net Sept cash</x:v>
      </x:c>
      <x:c r="L8" s="34" t="str">
        <x:v>Exit annual P&amp;L run rate</x:v>
      </x:c>
      <x:c r="M8" s="25" t="str">
        <x:v>Evidence</x:v>
      </x:c>
    </x:row>
    <x:row r="9" ht="25" customHeight="1">
      <x:c r="A9" s="27" t="str">
        <x:v>V01</x:v>
      </x:c>
      <x:c r="B9" s="27" t="str">
        <x:v>Harbor Tools</x:v>
      </x:c>
      <x:c r="C9" s="27" t="str">
        <x:v>Procurement contracts</x:v>
      </x:c>
      <x:c r="D9" s="27" t="str">
        <x:v>Procurement VP</x:v>
      </x:c>
      <x:c r="E9" s="28" t="n">
        <x:v>1.8</x:v>
      </x:c>
      <x:c r="F9" s="28" t="n">
        <x:v>1.5</x:v>
      </x:c>
      <x:c r="G9" s="28" t="n">
        <x:v>1.7</x:v>
      </x:c>
      <x:c r="H9" s="37" t="n">
        <x:f>IF(A9="","",IF(COUNT(E9:F9)&lt;2,"n.a.",F9-E9))</x:f>
        <x:v>-0.30000000000000004</x:v>
      </x:c>
      <x:c r="I9" s="28" t="n">
        <x:v>1.2</x:v>
      </x:c>
      <x:c r="J9" s="28" t="n">
        <x:v>0.25</x:v>
      </x:c>
      <x:c r="K9" s="37" t="n">
        <x:f>IF(A9="","",IF(COUNT(I9:J9)&lt;2,"n.a.",I9-J9))</x:f>
        <x:v>0.95</x:v>
      </x:c>
      <x:c r="L9" s="28" t="n">
        <x:v>18</x:v>
      </x:c>
      <x:c r="M9" s="27" t="str">
        <x:v>Invoices and signed supplier terms</x:v>
      </x:c>
    </x:row>
    <x:row r="10" ht="25" customHeight="1">
      <x:c r="A10" s="27" t="str">
        <x:v>V02</x:v>
      </x:c>
      <x:c r="B10" s="27" t="str">
        <x:v>Harbor Tools</x:v>
      </x:c>
      <x:c r="C10" s="27" t="str">
        <x:v>Shared-service consolidation</x:v>
      </x:c>
      <x:c r="D10" s="27" t="str">
        <x:v>Operations VP</x:v>
      </x:c>
      <x:c r="E10" s="28" t="n">
        <x:v>1</x:v>
      </x:c>
      <x:c r="F10" s="28" t="n">
        <x:v>0.9</x:v>
      </x:c>
      <x:c r="G10" s="28" t="n">
        <x:v>1</x:v>
      </x:c>
      <x:c r="H10" s="37" t="n">
        <x:f>IF(A10="","",IF(COUNT(E10:F10)&lt;2,"n.a.",F10-E10))</x:f>
        <x:v>-0.09999999999999998</x:v>
      </x:c>
      <x:c r="I10" s="28" t="n">
        <x:v>0.8</x:v>
      </x:c>
      <x:c r="J10" s="28" t="n">
        <x:v>0.2</x:v>
      </x:c>
      <x:c r="K10" s="37" t="n">
        <x:f>IF(A10="","",IF(COUNT(I10:J10)&lt;2,"n.a.",I10-J10))</x:f>
        <x:v>0.6000000000000001</x:v>
      </x:c>
      <x:c r="L10" s="28" t="n">
        <x:v>10.8</x:v>
      </x:c>
      <x:c r="M10" s="27" t="str">
        <x:v>Payroll and service-cost bridge</x:v>
      </x:c>
    </x:row>
    <x:row r="11" ht="25" customHeight="1">
      <x:c r="A11" s="27" t="str">
        <x:v>V03</x:v>
      </x:c>
      <x:c r="B11" s="27" t="str">
        <x:v>Juniper Software</x:v>
      </x:c>
      <x:c r="C11" s="27" t="str">
        <x:v>Cross-sell contribution</x:v>
      </x:c>
      <x:c r="D11" s="27" t="str">
        <x:v>Commercial VP</x:v>
      </x:c>
      <x:c r="E11" s="28" t="n">
        <x:v>0.8</x:v>
      </x:c>
      <x:c r="F11" s="28" t="n">
        <x:v>0.6</x:v>
      </x:c>
      <x:c r="G11" s="28" t="n">
        <x:v>0.7</x:v>
      </x:c>
      <x:c r="H11" s="37" t="n">
        <x:f>IF(A11="","",IF(COUNT(E11:F11)&lt;2,"n.a.",F11-E11))</x:f>
        <x:v>-0.20000000000000007</x:v>
      </x:c>
      <x:c r="I11" s="28" t="n">
        <x:v>0.4</x:v>
      </x:c>
      <x:c r="J11" s="28" t="n">
        <x:v>0.3</x:v>
      </x:c>
      <x:c r="K11" s="37" t="n">
        <x:f>IF(A11="","",IF(COUNT(I11:J11)&lt;2,"n.a.",I11-J11))</x:f>
        <x:v>0.10000000000000003</x:v>
      </x:c>
      <x:c r="L11" s="28" t="n">
        <x:v>7.2</x:v>
      </x:c>
      <x:c r="M11" s="27" t="str">
        <x:v>Account-level contribution schedule</x:v>
      </x:c>
    </x:row>
    <x:row r="12" ht="25" customHeight="1">
      <x:c r="A12" s="27" t="str">
        <x:v>V04</x:v>
      </x:c>
      <x:c r="B12" s="27" t="str">
        <x:v>Juniper Software</x:v>
      </x:c>
      <x:c r="C12" s="27" t="str">
        <x:v>Hosting optimization</x:v>
      </x:c>
      <x:c r="D12" s="27" t="str">
        <x:v>Technology VP</x:v>
      </x:c>
      <x:c r="E12" s="28" t="n">
        <x:v>0.6</x:v>
      </x:c>
      <x:c r="F12" s="28" t="n">
        <x:v>0.4</x:v>
      </x:c>
      <x:c r="G12" s="28" t="n">
        <x:v>0.6</x:v>
      </x:c>
      <x:c r="H12" s="37" t="n">
        <x:f>IF(A12="","",IF(COUNT(E12:F12)&lt;2,"n.a.",F12-E12))</x:f>
        <x:v>-0.19999999999999996</x:v>
      </x:c>
      <x:c r="I12" s="28" t="n">
        <x:v>0.2</x:v>
      </x:c>
      <x:c r="J12" s="28" t="n">
        <x:v>0.15</x:v>
      </x:c>
      <x:c r="K12" s="37" t="n">
        <x:f>IF(A12="","",IF(COUNT(I12:J12)&lt;2,"n.a.",I12-J12))</x:f>
        <x:v>0.05000000000000002</x:v>
      </x:c>
      <x:c r="L12" s="28" t="n">
        <x:v>4.8</x:v>
      </x:c>
      <x:c r="M12" s="27" t="str">
        <x:v>Provider bills and workload records</x:v>
      </x:c>
    </x:row>
    <x:row r="13" ht="25" customHeight="1">
      <x:c r="A13" s="27"/>
      <x:c r="B13" s="27"/>
      <x:c r="C13" s="27"/>
      <x:c r="D13" s="27"/>
      <x:c r="E13" s="28"/>
      <x:c r="F13" s="28"/>
      <x:c r="G13" s="28"/>
      <x:c r="H13" s="37" t="str">
        <x:f>IF(A13="","",IF(COUNT(E13:F13)&lt;2,"n.a.",F13-E13))</x:f>
      </x:c>
      <x:c r="I13" s="28"/>
      <x:c r="J13" s="28"/>
      <x:c r="K13" s="37" t="str">
        <x:f>IF(A13="","",IF(COUNT(I13:J13)&lt;2,"n.a.",I13-J13))</x:f>
      </x:c>
      <x:c r="L13" s="28"/>
      <x:c r="M13" s="27"/>
    </x:row>
    <x:row r="14" ht="25" customHeight="1">
      <x:c r="A14" s="27"/>
      <x:c r="B14" s="27"/>
      <x:c r="C14" s="27"/>
      <x:c r="D14" s="27"/>
      <x:c r="E14" s="28"/>
      <x:c r="F14" s="28"/>
      <x:c r="G14" s="28"/>
      <x:c r="H14" s="37" t="str">
        <x:f>IF(A14="","",IF(COUNT(E14:F14)&lt;2,"n.a.",F14-E14))</x:f>
      </x:c>
      <x:c r="I14" s="28"/>
      <x:c r="J14" s="28"/>
      <x:c r="K14" s="37" t="str">
        <x:f>IF(A14="","",IF(COUNT(I14:J14)&lt;2,"n.a.",I14-J14))</x:f>
      </x:c>
      <x:c r="L14" s="28"/>
      <x:c r="M14" s="27"/>
    </x:row>
    <x:row r="15" ht="25" customHeight="1">
      <x:c r="A15" s="27"/>
      <x:c r="B15" s="27"/>
      <x:c r="C15" s="27"/>
      <x:c r="D15" s="27"/>
      <x:c r="E15" s="28"/>
      <x:c r="F15" s="28"/>
      <x:c r="G15" s="28"/>
      <x:c r="H15" s="37" t="str">
        <x:f>IF(A15="","",IF(COUNT(E15:F15)&lt;2,"n.a.",F15-E15))</x:f>
      </x:c>
      <x:c r="I15" s="28"/>
      <x:c r="J15" s="28"/>
      <x:c r="K15" s="37" t="str">
        <x:f>IF(A15="","",IF(COUNT(I15:J15)&lt;2,"n.a.",I15-J15))</x:f>
      </x:c>
      <x:c r="L15" s="28"/>
      <x:c r="M15" s="27"/>
    </x:row>
    <x:row r="16" ht="25" customHeight="1">
      <x:c r="A16" s="27"/>
      <x:c r="B16" s="27"/>
      <x:c r="C16" s="27"/>
      <x:c r="D16" s="27"/>
      <x:c r="E16" s="28"/>
      <x:c r="F16" s="28"/>
      <x:c r="G16" s="28"/>
      <x:c r="H16" s="37" t="str">
        <x:f>IF(A16="","",IF(COUNT(E16:F16)&lt;2,"n.a.",F16-E16))</x:f>
      </x:c>
      <x:c r="I16" s="28"/>
      <x:c r="J16" s="28"/>
      <x:c r="K16" s="37" t="str">
        <x:f>IF(A16="","",IF(COUNT(I16:J16)&lt;2,"n.a.",I16-J16))</x:f>
      </x:c>
      <x:c r="L16" s="28"/>
      <x:c r="M16" s="27"/>
    </x:row>
    <x:row r="17" ht="25" customHeight="1">
      <x:c r="A17" s="27"/>
      <x:c r="B17" s="27"/>
      <x:c r="C17" s="27"/>
      <x:c r="D17" s="27"/>
      <x:c r="E17" s="28"/>
      <x:c r="F17" s="28"/>
      <x:c r="G17" s="28"/>
      <x:c r="H17" s="37" t="str">
        <x:f>IF(A17="","",IF(COUNT(E17:F17)&lt;2,"n.a.",F17-E17))</x:f>
      </x:c>
      <x:c r="I17" s="28"/>
      <x:c r="J17" s="28"/>
      <x:c r="K17" s="37" t="str">
        <x:f>IF(A17="","",IF(COUNT(I17:J17)&lt;2,"n.a.",I17-J17))</x:f>
      </x:c>
      <x:c r="L17" s="28"/>
      <x:c r="M17" s="27"/>
    </x:row>
    <x:row r="18" ht="25" customHeight="1">
      <x:c r="A18" s="27"/>
      <x:c r="B18" s="27"/>
      <x:c r="C18" s="27"/>
      <x:c r="D18" s="27"/>
      <x:c r="E18" s="28"/>
      <x:c r="F18" s="28"/>
      <x:c r="G18" s="28"/>
      <x:c r="H18" s="37" t="str">
        <x:f>IF(A18="","",IF(COUNT(E18:F18)&lt;2,"n.a.",F18-E18))</x:f>
      </x:c>
      <x:c r="I18" s="28"/>
      <x:c r="J18" s="28"/>
      <x:c r="K18" s="37" t="str">
        <x:f>IF(A18="","",IF(COUNT(I18:J18)&lt;2,"n.a.",I18-J18))</x:f>
      </x:c>
      <x:c r="L18" s="28"/>
      <x:c r="M18" s="27"/>
    </x:row>
    <x:row r="19" ht="25" customHeight="1">
      <x:c r="A19" s="27"/>
      <x:c r="B19" s="27"/>
      <x:c r="C19" s="27"/>
      <x:c r="D19" s="27"/>
      <x:c r="E19" s="28"/>
      <x:c r="F19" s="28"/>
      <x:c r="G19" s="28"/>
      <x:c r="H19" s="37" t="str">
        <x:f>IF(A19="","",IF(COUNT(E19:F19)&lt;2,"n.a.",F19-E19))</x:f>
      </x:c>
      <x:c r="I19" s="28"/>
      <x:c r="J19" s="28"/>
      <x:c r="K19" s="37" t="str">
        <x:f>IF(A19="","",IF(COUNT(I19:J19)&lt;2,"n.a.",I19-J19))</x:f>
      </x:c>
      <x:c r="L19" s="28"/>
      <x:c r="M19" s="27"/>
    </x:row>
    <x:row r="20" ht="25" customHeight="1">
      <x:c r="A20" s="27"/>
      <x:c r="B20" s="27"/>
      <x:c r="C20" s="27"/>
      <x:c r="D20" s="27"/>
      <x:c r="E20" s="28"/>
      <x:c r="F20" s="28"/>
      <x:c r="G20" s="28"/>
      <x:c r="H20" s="37" t="str">
        <x:f>IF(A20="","",IF(COUNT(E20:F20)&lt;2,"n.a.",F20-E20))</x:f>
      </x:c>
      <x:c r="I20" s="28"/>
      <x:c r="J20" s="28"/>
      <x:c r="K20" s="37" t="str">
        <x:f>IF(A20="","",IF(COUNT(I20:J20)&lt;2,"n.a.",I20-J20))</x:f>
      </x:c>
      <x:c r="L20" s="28"/>
      <x:c r="M20" s="27"/>
    </x:row>
    <x:row r="21" ht="25" customHeight="1">
      <x:c r="A21" s="27"/>
      <x:c r="B21" s="27"/>
      <x:c r="C21" s="27"/>
      <x:c r="D21" s="27"/>
      <x:c r="E21" s="28"/>
      <x:c r="F21" s="28"/>
      <x:c r="G21" s="28"/>
      <x:c r="H21" s="37" t="str">
        <x:f>IF(A21="","",IF(COUNT(E21:F21)&lt;2,"n.a.",F21-E21))</x:f>
      </x:c>
      <x:c r="I21" s="28"/>
      <x:c r="J21" s="28"/>
      <x:c r="K21" s="37" t="str">
        <x:f>IF(A21="","",IF(COUNT(I21:J21)&lt;2,"n.a.",I21-J21))</x:f>
      </x:c>
      <x:c r="L21" s="28"/>
      <x:c r="M21" s="27"/>
    </x:row>
    <x:row r="22" ht="25" customHeight="1">
      <x:c r="A22" s="27"/>
      <x:c r="B22" s="27"/>
      <x:c r="C22" s="27"/>
      <x:c r="D22" s="27"/>
      <x:c r="E22" s="28"/>
      <x:c r="F22" s="28"/>
      <x:c r="G22" s="28"/>
      <x:c r="H22" s="37" t="str">
        <x:f>IF(A22="","",IF(COUNT(E22:F22)&lt;2,"n.a.",F22-E22))</x:f>
      </x:c>
      <x:c r="I22" s="28"/>
      <x:c r="J22" s="28"/>
      <x:c r="K22" s="37" t="str">
        <x:f>IF(A22="","",IF(COUNT(I22:J22)&lt;2,"n.a.",I22-J22))</x:f>
      </x:c>
      <x:c r="L22" s="28"/>
      <x:c r="M22" s="27"/>
    </x:row>
    <x:row r="23" ht="25" customHeight="1">
      <x:c r="A23" s="27"/>
      <x:c r="B23" s="27"/>
      <x:c r="C23" s="27"/>
      <x:c r="D23" s="27"/>
      <x:c r="E23" s="28"/>
      <x:c r="F23" s="28"/>
      <x:c r="G23" s="28"/>
      <x:c r="H23" s="37" t="str">
        <x:f>IF(A23="","",IF(COUNT(E23:F23)&lt;2,"n.a.",F23-E23))</x:f>
      </x:c>
      <x:c r="I23" s="28"/>
      <x:c r="J23" s="28"/>
      <x:c r="K23" s="37" t="str">
        <x:f>IF(A23="","",IF(COUNT(I23:J23)&lt;2,"n.a.",I23-J23))</x:f>
      </x:c>
      <x:c r="L23" s="28"/>
      <x:c r="M23" s="27"/>
    </x:row>
    <x:row r="24" ht="25" customHeight="1">
      <x:c r="A24" s="27"/>
      <x:c r="B24" s="27"/>
      <x:c r="C24" s="27"/>
      <x:c r="D24" s="27"/>
      <x:c r="E24" s="28"/>
      <x:c r="F24" s="28"/>
      <x:c r="G24" s="28"/>
      <x:c r="H24" s="37" t="str">
        <x:f>IF(A24="","",IF(COUNT(E24:F24)&lt;2,"n.a.",F24-E24))</x:f>
      </x:c>
      <x:c r="I24" s="28"/>
      <x:c r="J24" s="28"/>
      <x:c r="K24" s="37" t="str">
        <x:f>IF(A24="","",IF(COUNT(I24:J24)&lt;2,"n.a.",I24-J24))</x:f>
      </x:c>
      <x:c r="L24" s="28"/>
      <x:c r="M24" s="27"/>
    </x:row>
    <x:row r="25" ht="25" customHeight="1">
      <x:c r="A25" s="27"/>
      <x:c r="B25" s="27"/>
      <x:c r="C25" s="27"/>
      <x:c r="D25" s="27"/>
      <x:c r="E25" s="28"/>
      <x:c r="F25" s="28"/>
      <x:c r="G25" s="28"/>
      <x:c r="H25" s="37" t="str">
        <x:f>IF(A25="","",IF(COUNT(E25:F25)&lt;2,"n.a.",F25-E25))</x:f>
      </x:c>
      <x:c r="I25" s="28"/>
      <x:c r="J25" s="28"/>
      <x:c r="K25" s="37" t="str">
        <x:f>IF(A25="","",IF(COUNT(I25:J25)&lt;2,"n.a.",I25-J25))</x:f>
      </x:c>
      <x:c r="L25" s="28"/>
      <x:c r="M25" s="27"/>
    </x:row>
    <x:row r="26" ht="25" customHeight="1">
      <x:c r="A26" s="27"/>
      <x:c r="B26" s="27"/>
      <x:c r="C26" s="27"/>
      <x:c r="D26" s="27"/>
      <x:c r="E26" s="28"/>
      <x:c r="F26" s="28"/>
      <x:c r="G26" s="28"/>
      <x:c r="H26" s="37" t="str">
        <x:f>IF(A26="","",IF(COUNT(E26:F26)&lt;2,"n.a.",F26-E26))</x:f>
      </x:c>
      <x:c r="I26" s="28"/>
      <x:c r="J26" s="28"/>
      <x:c r="K26" s="37" t="str">
        <x:f>IF(A26="","",IF(COUNT(I26:J26)&lt;2,"n.a.",I26-J26))</x:f>
      </x:c>
      <x:c r="L26" s="28"/>
      <x:c r="M26" s="27"/>
    </x:row>
    <x:row r="27" ht="25" customHeight="1">
      <x:c r="A27" s="27"/>
      <x:c r="B27" s="27"/>
      <x:c r="C27" s="27"/>
      <x:c r="D27" s="27"/>
      <x:c r="E27" s="28"/>
      <x:c r="F27" s="28"/>
      <x:c r="G27" s="28"/>
      <x:c r="H27" s="37" t="str">
        <x:f>IF(A27="","",IF(COUNT(E27:F27)&lt;2,"n.a.",F27-E27))</x:f>
      </x:c>
      <x:c r="I27" s="28"/>
      <x:c r="J27" s="28"/>
      <x:c r="K27" s="37" t="str">
        <x:f>IF(A27="","",IF(COUNT(I27:J27)&lt;2,"n.a.",I27-J27))</x:f>
      </x:c>
      <x:c r="L27" s="28"/>
      <x:c r="M27" s="27"/>
    </x:row>
    <x:row r="28" ht="25" customHeight="1">
      <x:c r="A28" s="27"/>
      <x:c r="B28" s="27"/>
      <x:c r="C28" s="27"/>
      <x:c r="D28" s="27"/>
      <x:c r="E28" s="28"/>
      <x:c r="F28" s="28"/>
      <x:c r="G28" s="28"/>
      <x:c r="H28" s="37" t="str">
        <x:f>IF(A28="","",IF(COUNT(E28:F28)&lt;2,"n.a.",F28-E28))</x:f>
      </x:c>
      <x:c r="I28" s="28"/>
      <x:c r="J28" s="28"/>
      <x:c r="K28" s="37" t="str">
        <x:f>IF(A28="","",IF(COUNT(I28:J28)&lt;2,"n.a.",I28-J28))</x:f>
      </x:c>
      <x:c r="L28" s="28"/>
      <x:c r="M28" s="27"/>
    </x:row>
    <x:row r="29" ht="25" customHeight="1">
      <x:c r="A29" s="2"/>
      <x:c r="B29" s="2"/>
      <x:c r="C29" s="2"/>
      <x:c r="D29" s="2"/>
      <x:c r="E29" s="2"/>
      <x:c r="F29" s="2"/>
      <x:c r="G29" s="2"/>
      <x:c r="H29" s="2"/>
      <x:c r="I29" s="2"/>
      <x:c r="J29" s="2"/>
      <x:c r="K29" s="2"/>
      <x:c r="L29" s="2"/>
      <x:c r="M29" s="2"/>
    </x:row>
    <x:row r="30" ht="25" customHeight="1">
      <x:c r="A30" s="2"/>
      <x:c r="B30" s="2"/>
      <x:c r="C30" s="2"/>
      <x:c r="D30" s="2"/>
      <x:c r="E30" s="2"/>
      <x:c r="F30" s="2"/>
      <x:c r="G30" s="2"/>
      <x:c r="H30" s="2"/>
      <x:c r="I30" s="2"/>
      <x:c r="J30" s="2"/>
      <x:c r="K30" s="2"/>
      <x:c r="L30" s="2"/>
      <x:c r="M30" s="2"/>
    </x:row>
    <x:row r="31" ht="25" customHeight="1">
      <x:c r="A31" s="2" t="str">
        <x:v>P&amp;L benefit is after recurring delivery costs, before one-time costs to achieve and tax. Cash is before tax.</x:v>
      </x:c>
      <x:c r="B31" s="2"/>
      <x:c r="C31" s="2"/>
      <x:c r="D31" s="2"/>
      <x:c r="E31" s="2"/>
      <x:c r="F31" s="2"/>
      <x:c r="G31" s="2"/>
      <x:c r="H31" s="2"/>
      <x:c r="I31" s="2"/>
      <x:c r="J31" s="2"/>
      <x:c r="K31" s="2"/>
      <x:c r="L31" s="2"/>
      <x:c r="M31" s="2"/>
    </x:row>
    <x:row r="32" ht="25" customHeight="1">
      <x:c r="A32" s="2" t="str">
        <x:v>Blank required financial inputs make the affected total unavailable. Confirmed zero is entered as 0.</x:v>
      </x:c>
      <x:c r="B32" s="2"/>
      <x:c r="C32" s="2"/>
      <x:c r="D32" s="2"/>
      <x:c r="E32" s="2"/>
      <x:c r="F32" s="2"/>
      <x:c r="G32" s="2"/>
      <x:c r="H32" s="2"/>
      <x:c r="I32" s="2"/>
      <x:c r="J32" s="2"/>
      <x:c r="K32" s="2"/>
      <x:c r="L32" s="2"/>
      <x:c r="M32" s="2"/>
    </x:row>
  </x:sheetData>
  <x:conditionalFormatting sqref="H9:H28">
    <x:cfRule type="cellIs" dxfId="4" priority="1" operator="lessThan">
      <x:formula>0</x:formula>
    </x:cfRule>
  </x:conditionalFormatting>
  <x:conditionalFormatting sqref="E6:L6">
    <x:cfRule type="containsText" dxfId="5" priority="2" operator="containsText" text="n.a."/>
  </x:conditionalFormatting>
  <x:conditionalFormatting sqref="A9:A28">
    <x:cfRule type="expression" dxfId="6" priority="3">
      <x:formula>AND($A9&lt;&gt;"",COUNTIFS($A$9:$A$28,$A9)&gt;1)</x:formula>
    </x:cfRule>
  </x:conditionalFormatting>
  <x:pageMargins left="0.7" right="0.7" top="0.75" bottom="0.75" header="0.3" footer="0.3"/>
  <x:tableParts count="1">
    <x:tablePart xmlns:r="http://schemas.openxmlformats.org/officeDocument/2006/relationships" r:id="Rc7932415ab574d4b"/>
  </x:tableParts>
</x:worksheet>
</file>

<file path=xl/worksheets/sheet4.xml><?xml version="1.0" encoding="utf-8"?>
<x:worksheet xmlns:x="http://schemas.openxmlformats.org/spreadsheetml/2006/main">
  <x:sheetViews>
    <x:sheetView showGridLines="0" workbookViewId="0">
      <x:pane xSplit="2" ySplit="8" topLeftCell="C9" activePane="bottomRight" state="frozen"/>
    </x:sheetView>
  </x:sheetViews>
  <x:sheetFormatPr defaultRowHeight="15"/>
  <x:cols>
    <x:col min="1" max="1" width="10" hidden="0" customWidth="1"/>
    <x:col min="2" max="2" width="23" hidden="0" customWidth="1"/>
    <x:col min="3" max="3" width="13" hidden="0" customWidth="1"/>
    <x:col min="4" max="4" width="39" hidden="0" customWidth="1"/>
    <x:col min="5" max="5" width="28" hidden="0" customWidth="1"/>
    <x:col min="6" max="6" width="15" hidden="0" customWidth="1"/>
    <x:col min="7" max="7" width="20" hidden="0" customWidth="1"/>
    <x:col min="8" max="8" width="14" hidden="0" customWidth="1"/>
    <x:col min="9" max="9" width="13" hidden="0" customWidth="1"/>
    <x:col min="10" max="10" width="45" hidden="0" customWidth="1"/>
    <x:col min="11" max="11" width="43" hidden="0" customWidth="1"/>
    <x:col min="12" max="12" width="20" hidden="0" customWidth="1"/>
  </x:cols>
  <x:sheetData>
    <x:row r="1" ht="25" customHeight="1">
      <x:c r="A1" s="2"/>
      <x:c r="B1" s="2"/>
      <x:c r="C1" s="2"/>
      <x:c r="D1" s="2"/>
      <x:c r="E1" s="2"/>
      <x:c r="F1" s="2"/>
      <x:c r="G1" s="2"/>
      <x:c r="H1" s="2"/>
      <x:c r="I1" s="2"/>
      <x:c r="J1" s="2"/>
      <x:c r="K1" s="2"/>
      <x:c r="L1" s="2"/>
    </x:row>
    <x:row r="2" ht="25" customHeight="1">
      <x:c r="A2" s="3" t="str">
        <x:v>Risks and decisions</x:v>
      </x:c>
      <x:c r="B2" s="2"/>
      <x:c r="C2" s="2"/>
      <x:c r="D2" s="2"/>
      <x:c r="E2" s="2"/>
      <x:c r="F2" s="2"/>
      <x:c r="G2" s="2"/>
      <x:c r="H2" s="2"/>
      <x:c r="I2" s="2"/>
      <x:c r="J2" s="2"/>
      <x:c r="K2" s="2"/>
      <x:c r="L2" s="2"/>
    </x:row>
    <x:row r="3" ht="25" customHeight="1">
      <x:c r="A3" s="5" t="str">
        <x:v>Fictional issues and decisions. Due dates are compared with the Dashboard reporting date.</x:v>
      </x:c>
      <x:c r="B3" s="6"/>
      <x:c r="C3" s="6"/>
      <x:c r="D3" s="6"/>
      <x:c r="E3" s="6"/>
      <x:c r="F3" s="6"/>
      <x:c r="G3" s="6"/>
      <x:c r="H3" s="6"/>
      <x:c r="I3" s="6"/>
      <x:c r="J3" s="6"/>
      <x:c r="K3" s="6"/>
      <x:c r="L3" s="6"/>
    </x:row>
    <x:row r="4" ht="25" customHeight="1">
      <x:c r="A4" s="2"/>
      <x:c r="B4" s="2"/>
      <x:c r="C4" s="2"/>
      <x:c r="D4" s="2"/>
      <x:c r="E4" s="2"/>
      <x:c r="F4" s="2"/>
      <x:c r="G4" s="2"/>
      <x:c r="H4" s="2"/>
      <x:c r="I4" s="2"/>
      <x:c r="J4" s="2"/>
      <x:c r="K4" s="2"/>
      <x:c r="L4" s="2"/>
    </x:row>
    <x:row r="5" ht="25" customHeight="1">
      <x:c r="A5" s="2" t="str">
        <x:v>Open critical risks</x:v>
      </x:c>
      <x:c r="B5" s="2"/>
      <x:c r="C5" s="23" t="n">
        <x:f>COUNTIFS(C9:C28,"Risk",H9:H28,"Critical",I9:I28,"Open")</x:f>
        <x:v>2</x:v>
      </x:c>
      <x:c r="D5" s="2" t="str">
        <x:v>Overdue open items</x:v>
      </x:c>
      <x:c r="E5" s="2" t="n">
        <x:f>COUNTIFS(L9:L28,"Overdue")</x:f>
        <x:v>2</x:v>
      </x:c>
      <x:c r="F5" s="2"/>
      <x:c r="G5" s="2"/>
      <x:c r="H5" s="2"/>
      <x:c r="I5" s="2"/>
      <x:c r="J5" s="2"/>
      <x:c r="K5" s="2"/>
      <x:c r="L5" s="2"/>
    </x:row>
    <x:row r="6" ht="25" customHeight="1">
      <x:c r="A6" s="2"/>
      <x:c r="B6" s="2"/>
      <x:c r="C6" s="2"/>
      <x:c r="D6" s="2"/>
      <x:c r="E6" s="2"/>
      <x:c r="F6" s="2"/>
      <x:c r="G6" s="2"/>
      <x:c r="H6" s="2"/>
      <x:c r="I6" s="2"/>
      <x:c r="J6" s="2"/>
      <x:c r="K6" s="2"/>
      <x:c r="L6" s="2"/>
    </x:row>
    <x:row r="7" ht="25" customHeight="1">
      <x:c r="A7" s="2"/>
      <x:c r="B7" s="2"/>
      <x:c r="C7" s="2"/>
      <x:c r="D7" s="2"/>
      <x:c r="E7" s="2"/>
      <x:c r="F7" s="2"/>
      <x:c r="G7" s="2"/>
      <x:c r="H7" s="2"/>
      <x:c r="I7" s="2"/>
      <x:c r="J7" s="2"/>
      <x:c r="K7" s="2"/>
      <x:c r="L7" s="2"/>
    </x:row>
    <x:row r="8" ht="44" customHeight="1">
      <x:c r="A8" s="25" t="str">
        <x:v>Record ID</x:v>
      </x:c>
      <x:c r="B8" s="25" t="str">
        <x:v>Deal / business</x:v>
      </x:c>
      <x:c r="C8" s="25" t="str">
        <x:v>Type</x:v>
      </x:c>
      <x:c r="D8" s="25" t="str">
        <x:v>Issue or decision</x:v>
      </x:c>
      <x:c r="E8" s="25" t="str">
        <x:v>Accountable owner</x:v>
      </x:c>
      <x:c r="F8" s="25" t="str">
        <x:v>Due date</x:v>
      </x:c>
      <x:c r="G8" s="25" t="str">
        <x:v>Gate</x:v>
      </x:c>
      <x:c r="H8" s="25" t="str">
        <x:v>Severity</x:v>
      </x:c>
      <x:c r="I8" s="25" t="str">
        <x:v>Status</x:v>
      </x:c>
      <x:c r="J8" s="25" t="str">
        <x:v>Evidence</x:v>
      </x:c>
      <x:c r="K8" s="25" t="str">
        <x:v>Next action</x:v>
      </x:c>
      <x:c r="L8" s="25" t="str">
        <x:v>Due status</x:v>
      </x:c>
    </x:row>
    <x:row r="9" ht="25" customHeight="1">
      <x:c r="A9" s="27" t="str">
        <x:v>R01</x:v>
      </x:c>
      <x:c r="B9" s="27" t="str">
        <x:v>Cedar Analytics</x:v>
      </x:c>
      <x:c r="C9" s="27" t="str">
        <x:v>Risk</x:v>
      </x:c>
      <x:c r="D9" s="27" t="str">
        <x:v>Customer concentration evidence</x:v>
      </x:c>
      <x:c r="E9" s="27" t="str">
        <x:v>Commercial diligence lead</x:v>
      </x:c>
      <x:c r="F9" s="10" t="n">
        <x:v>46292</x:v>
      </x:c>
      <x:c r="G9" s="27" t="str">
        <x:v>LOI</x:v>
      </x:c>
      <x:c r="H9" s="27" t="str">
        <x:v>Critical</x:v>
      </x:c>
      <x:c r="I9" s="27" t="str">
        <x:v>Open</x:v>
      </x:c>
      <x:c r="J9" s="27" t="str">
        <x:v>Largest-customer renewal not confirmed</x:v>
      </x:c>
      <x:c r="K9" s="27" t="str">
        <x:v>Obtain permitted customer evidence</x:v>
      </x:c>
      <x:c r="L9" s="30" t="str">
        <x:f>IF(A9="","",IF(I9="Closed","Closed",IF(F9="","Missing date",IF(F9&lt;'Dashboard'!$C$5,"Overdue",IF(F9='Dashboard'!$C$5,"Due today","Upcoming")))))</x:f>
        <x:v>Overdue</x:v>
      </x:c>
    </x:row>
    <x:row r="10" ht="25" customHeight="1">
      <x:c r="A10" s="27" t="str">
        <x:v>R02</x:v>
      </x:c>
      <x:c r="B10" s="27" t="str">
        <x:v>Beacon Workflow</x:v>
      </x:c>
      <x:c r="C10" s="27" t="str">
        <x:v>Decision</x:v>
      </x:c>
      <x:c r="D10" s="27" t="str">
        <x:v>Approve technical diligence scope</x:v>
      </x:c>
      <x:c r="E10" s="27" t="str">
        <x:v>CTO</x:v>
      </x:c>
      <x:c r="F10" s="10" t="n">
        <x:v>46299</x:v>
      </x:c>
      <x:c r="G10" s="27" t="str">
        <x:v>Explore</x:v>
      </x:c>
      <x:c r="H10" s="27" t="str">
        <x:v>High</x:v>
      </x:c>
      <x:c r="I10" s="27" t="str">
        <x:v>Open</x:v>
      </x:c>
      <x:c r="J10" s="27" t="str">
        <x:v>Scope and budget circulated</x:v>
      </x:c>
      <x:c r="K10" s="27" t="str">
        <x:v>Approve scope and named reviewers</x:v>
      </x:c>
      <x:c r="L10" s="30" t="str">
        <x:f>IF(A10="","",IF(I10="Closed","Closed",IF(F10="","Missing date",IF(F10&lt;'Dashboard'!$C$5,"Overdue",IF(F10='Dashboard'!$C$5,"Due today","Upcoming")))))</x:f>
        <x:v>Upcoming</x:v>
      </x:c>
    </x:row>
    <x:row r="11" ht="25" customHeight="1">
      <x:c r="A11" s="27" t="str">
        <x:v>R03</x:v>
      </x:c>
      <x:c r="B11" s="27" t="str">
        <x:v>Delta Services</x:v>
      </x:c>
      <x:c r="C11" s="27" t="str">
        <x:v>Risk</x:v>
      </x:c>
      <x:c r="D11" s="27" t="str">
        <x:v>Contract consent required</x:v>
      </x:c>
      <x:c r="E11" s="27" t="str">
        <x:v>General Counsel</x:v>
      </x:c>
      <x:c r="F11" s="10" t="n">
        <x:v>46297</x:v>
      </x:c>
      <x:c r="G11" s="27" t="str">
        <x:v>Binding approval</x:v>
      </x:c>
      <x:c r="H11" s="27" t="str">
        <x:v>Critical</x:v>
      </x:c>
      <x:c r="I11" s="27" t="str">
        <x:v>Open</x:v>
      </x:c>
      <x:c r="J11" s="27" t="str">
        <x:v>Executed consent not yet received</x:v>
      </x:c>
      <x:c r="K11" s="27" t="str">
        <x:v>Confirm condition disposition</x:v>
      </x:c>
      <x:c r="L11" s="30" t="str">
        <x:f>IF(A11="","",IF(I11="Closed","Closed",IF(F11="","Missing date",IF(F11&lt;'Dashboard'!$C$5,"Overdue",IF(F11='Dashboard'!$C$5,"Due today","Upcoming")))))</x:f>
        <x:v>Upcoming</x:v>
      </x:c>
    </x:row>
    <x:row r="12" ht="25" customHeight="1">
      <x:c r="A12" s="27" t="str">
        <x:v>R04</x:v>
      </x:c>
      <x:c r="B12" s="27" t="str">
        <x:v>Harbor Tools</x:v>
      </x:c>
      <x:c r="C12" s="27" t="str">
        <x:v>Risk</x:v>
      </x:c>
      <x:c r="D12" s="27" t="str">
        <x:v>Payroll readiness</x:v>
      </x:c>
      <x:c r="E12" s="27" t="str">
        <x:v>HR VP</x:v>
      </x:c>
      <x:c r="F12" s="10" t="n">
        <x:v>46262</x:v>
      </x:c>
      <x:c r="G12" s="27" t="str">
        <x:v>Close</x:v>
      </x:c>
      <x:c r="H12" s="27" t="str">
        <x:v>Critical</x:v>
      </x:c>
      <x:c r="I12" s="27" t="str">
        <x:v>Closed</x:v>
      </x:c>
      <x:c r="J12" s="27" t="str">
        <x:v>Parallel payroll reconciled</x:v>
      </x:c>
      <x:c r="K12" s="27" t="str">
        <x:v>Closed with evidence retained</x:v>
      </x:c>
      <x:c r="L12" s="30" t="str">
        <x:f>IF(A12="","",IF(I12="Closed","Closed",IF(F12="","Missing date",IF(F12&lt;'Dashboard'!$C$5,"Overdue",IF(F12='Dashboard'!$C$5,"Due today","Upcoming")))))</x:f>
        <x:v>Closed</x:v>
      </x:c>
    </x:row>
    <x:row r="13" ht="25" customHeight="1">
      <x:c r="A13" s="27" t="str">
        <x:v>R05</x:v>
      </x:c>
      <x:c r="B13" s="27" t="str">
        <x:v>Aster Controls</x:v>
      </x:c>
      <x:c r="C13" s="27" t="str">
        <x:v>Decision</x:v>
      </x:c>
      <x:c r="D13" s="27" t="str">
        <x:v>Select customer interview sample</x:v>
      </x:c>
      <x:c r="E13" s="27" t="str">
        <x:v>Business sponsor</x:v>
      </x:c>
      <x:c r="F13" s="10" t="n">
        <x:v>46294</x:v>
      </x:c>
      <x:c r="G13" s="27" t="str">
        <x:v>Screen</x:v>
      </x:c>
      <x:c r="H13" s="27" t="str">
        <x:v>Medium</x:v>
      </x:c>
      <x:c r="I13" s="27" t="str">
        <x:v>Open</x:v>
      </x:c>
      <x:c r="J13" s="27" t="str">
        <x:v>Sample proposal awaiting sponsor</x:v>
      </x:c>
      <x:c r="K13" s="27" t="str">
        <x:v>Confirm permitted sample</x:v>
      </x:c>
      <x:c r="L13" s="30" t="str">
        <x:f>IF(A13="","",IF(I13="Closed","Closed",IF(F13="","Missing date",IF(F13&lt;'Dashboard'!$C$5,"Overdue",IF(F13='Dashboard'!$C$5,"Due today","Upcoming")))))</x:f>
        <x:v>Overdue</x:v>
      </x:c>
    </x:row>
    <x:row r="14" ht="25" customHeight="1">
      <x:c r="A14" s="27" t="str">
        <x:v>R06</x:v>
      </x:c>
      <x:c r="B14" s="27" t="str">
        <x:v>Juniper Software</x:v>
      </x:c>
      <x:c r="C14" s="27" t="str">
        <x:v>Decision</x:v>
      </x:c>
      <x:c r="D14" s="27" t="str">
        <x:v>Fund hosting migration support</x:v>
      </x:c>
      <x:c r="E14" s="27" t="str">
        <x:v>Technology VP</x:v>
      </x:c>
      <x:c r="F14" s="10" t="n">
        <x:v>46295</x:v>
      </x:c>
      <x:c r="G14" s="27" t="str">
        <x:v>Integration</x:v>
      </x:c>
      <x:c r="H14" s="27" t="str">
        <x:v>High</x:v>
      </x:c>
      <x:c r="I14" s="27" t="str">
        <x:v>Open</x:v>
      </x:c>
      <x:c r="J14" s="27" t="str">
        <x:v>Revised implementation budget ready</x:v>
      </x:c>
      <x:c r="K14" s="27" t="str">
        <x:v>Decide resource allocation</x:v>
      </x:c>
      <x:c r="L14" s="30" t="str">
        <x:f>IF(A14="","",IF(I14="Closed","Closed",IF(F14="","Missing date",IF(F14&lt;'Dashboard'!$C$5,"Overdue",IF(F14='Dashboard'!$C$5,"Due today","Upcoming")))))</x:f>
        <x:v>Due today</x:v>
      </x:c>
    </x:row>
    <x:row r="15" ht="25" customHeight="1">
      <x:c r="A15" s="27"/>
      <x:c r="B15" s="27"/>
      <x:c r="C15" s="27"/>
      <x:c r="D15" s="27"/>
      <x:c r="E15" s="27"/>
      <x:c r="F15" s="10"/>
      <x:c r="G15" s="27"/>
      <x:c r="H15" s="27"/>
      <x:c r="I15" s="27"/>
      <x:c r="J15" s="27"/>
      <x:c r="K15" s="27"/>
      <x:c r="L15" s="30" t="str">
        <x:f>IF(A15="","",IF(I15="Closed","Closed",IF(F15="","Missing date",IF(F15&lt;'Dashboard'!$C$5,"Overdue",IF(F15='Dashboard'!$C$5,"Due today","Upcoming")))))</x:f>
      </x:c>
    </x:row>
    <x:row r="16" ht="25" customHeight="1">
      <x:c r="A16" s="27"/>
      <x:c r="B16" s="27"/>
      <x:c r="C16" s="27"/>
      <x:c r="D16" s="27"/>
      <x:c r="E16" s="27"/>
      <x:c r="F16" s="10"/>
      <x:c r="G16" s="27"/>
      <x:c r="H16" s="27"/>
      <x:c r="I16" s="27"/>
      <x:c r="J16" s="27"/>
      <x:c r="K16" s="27"/>
      <x:c r="L16" s="30" t="str">
        <x:f>IF(A16="","",IF(I16="Closed","Closed",IF(F16="","Missing date",IF(F16&lt;'Dashboard'!$C$5,"Overdue",IF(F16='Dashboard'!$C$5,"Due today","Upcoming")))))</x:f>
      </x:c>
    </x:row>
    <x:row r="17" ht="25" customHeight="1">
      <x:c r="A17" s="27"/>
      <x:c r="B17" s="27"/>
      <x:c r="C17" s="27"/>
      <x:c r="D17" s="27"/>
      <x:c r="E17" s="27"/>
      <x:c r="F17" s="10"/>
      <x:c r="G17" s="27"/>
      <x:c r="H17" s="27"/>
      <x:c r="I17" s="27"/>
      <x:c r="J17" s="27"/>
      <x:c r="K17" s="27"/>
      <x:c r="L17" s="30" t="str">
        <x:f>IF(A17="","",IF(I17="Closed","Closed",IF(F17="","Missing date",IF(F17&lt;'Dashboard'!$C$5,"Overdue",IF(F17='Dashboard'!$C$5,"Due today","Upcoming")))))</x:f>
      </x:c>
    </x:row>
    <x:row r="18" ht="25" customHeight="1">
      <x:c r="A18" s="27"/>
      <x:c r="B18" s="27"/>
      <x:c r="C18" s="27"/>
      <x:c r="D18" s="27"/>
      <x:c r="E18" s="27"/>
      <x:c r="F18" s="10"/>
      <x:c r="G18" s="27"/>
      <x:c r="H18" s="27"/>
      <x:c r="I18" s="27"/>
      <x:c r="J18" s="27"/>
      <x:c r="K18" s="27"/>
      <x:c r="L18" s="30" t="str">
        <x:f>IF(A18="","",IF(I18="Closed","Closed",IF(F18="","Missing date",IF(F18&lt;'Dashboard'!$C$5,"Overdue",IF(F18='Dashboard'!$C$5,"Due today","Upcoming")))))</x:f>
      </x:c>
    </x:row>
    <x:row r="19" ht="25" customHeight="1">
      <x:c r="A19" s="27"/>
      <x:c r="B19" s="27"/>
      <x:c r="C19" s="27"/>
      <x:c r="D19" s="27"/>
      <x:c r="E19" s="27"/>
      <x:c r="F19" s="10"/>
      <x:c r="G19" s="27"/>
      <x:c r="H19" s="27"/>
      <x:c r="I19" s="27"/>
      <x:c r="J19" s="27"/>
      <x:c r="K19" s="27"/>
      <x:c r="L19" s="30" t="str">
        <x:f>IF(A19="","",IF(I19="Closed","Closed",IF(F19="","Missing date",IF(F19&lt;'Dashboard'!$C$5,"Overdue",IF(F19='Dashboard'!$C$5,"Due today","Upcoming")))))</x:f>
      </x:c>
    </x:row>
    <x:row r="20" ht="25" customHeight="1">
      <x:c r="A20" s="27"/>
      <x:c r="B20" s="27"/>
      <x:c r="C20" s="27"/>
      <x:c r="D20" s="27"/>
      <x:c r="E20" s="27"/>
      <x:c r="F20" s="10"/>
      <x:c r="G20" s="27"/>
      <x:c r="H20" s="27"/>
      <x:c r="I20" s="27"/>
      <x:c r="J20" s="27"/>
      <x:c r="K20" s="27"/>
      <x:c r="L20" s="30" t="str">
        <x:f>IF(A20="","",IF(I20="Closed","Closed",IF(F20="","Missing date",IF(F20&lt;'Dashboard'!$C$5,"Overdue",IF(F20='Dashboard'!$C$5,"Due today","Upcoming")))))</x:f>
      </x:c>
    </x:row>
    <x:row r="21" ht="25" customHeight="1">
      <x:c r="A21" s="27"/>
      <x:c r="B21" s="27"/>
      <x:c r="C21" s="27"/>
      <x:c r="D21" s="27"/>
      <x:c r="E21" s="27"/>
      <x:c r="F21" s="10"/>
      <x:c r="G21" s="27"/>
      <x:c r="H21" s="27"/>
      <x:c r="I21" s="27"/>
      <x:c r="J21" s="27"/>
      <x:c r="K21" s="27"/>
      <x:c r="L21" s="30" t="str">
        <x:f>IF(A21="","",IF(I21="Closed","Closed",IF(F21="","Missing date",IF(F21&lt;'Dashboard'!$C$5,"Overdue",IF(F21='Dashboard'!$C$5,"Due today","Upcoming")))))</x:f>
      </x:c>
    </x:row>
    <x:row r="22" ht="25" customHeight="1">
      <x:c r="A22" s="27"/>
      <x:c r="B22" s="27"/>
      <x:c r="C22" s="27"/>
      <x:c r="D22" s="27"/>
      <x:c r="E22" s="27"/>
      <x:c r="F22" s="10"/>
      <x:c r="G22" s="27"/>
      <x:c r="H22" s="27"/>
      <x:c r="I22" s="27"/>
      <x:c r="J22" s="27"/>
      <x:c r="K22" s="27"/>
      <x:c r="L22" s="30" t="str">
        <x:f>IF(A22="","",IF(I22="Closed","Closed",IF(F22="","Missing date",IF(F22&lt;'Dashboard'!$C$5,"Overdue",IF(F22='Dashboard'!$C$5,"Due today","Upcoming")))))</x:f>
      </x:c>
    </x:row>
    <x:row r="23" ht="25" customHeight="1">
      <x:c r="A23" s="27"/>
      <x:c r="B23" s="27"/>
      <x:c r="C23" s="27"/>
      <x:c r="D23" s="27"/>
      <x:c r="E23" s="27"/>
      <x:c r="F23" s="10"/>
      <x:c r="G23" s="27"/>
      <x:c r="H23" s="27"/>
      <x:c r="I23" s="27"/>
      <x:c r="J23" s="27"/>
      <x:c r="K23" s="27"/>
      <x:c r="L23" s="30" t="str">
        <x:f>IF(A23="","",IF(I23="Closed","Closed",IF(F23="","Missing date",IF(F23&lt;'Dashboard'!$C$5,"Overdue",IF(F23='Dashboard'!$C$5,"Due today","Upcoming")))))</x:f>
      </x:c>
    </x:row>
    <x:row r="24" ht="25" customHeight="1">
      <x:c r="A24" s="27"/>
      <x:c r="B24" s="27"/>
      <x:c r="C24" s="27"/>
      <x:c r="D24" s="27"/>
      <x:c r="E24" s="27"/>
      <x:c r="F24" s="10"/>
      <x:c r="G24" s="27"/>
      <x:c r="H24" s="27"/>
      <x:c r="I24" s="27"/>
      <x:c r="J24" s="27"/>
      <x:c r="K24" s="27"/>
      <x:c r="L24" s="30" t="str">
        <x:f>IF(A24="","",IF(I24="Closed","Closed",IF(F24="","Missing date",IF(F24&lt;'Dashboard'!$C$5,"Overdue",IF(F24='Dashboard'!$C$5,"Due today","Upcoming")))))</x:f>
      </x:c>
    </x:row>
    <x:row r="25" ht="25" customHeight="1">
      <x:c r="A25" s="27"/>
      <x:c r="B25" s="27"/>
      <x:c r="C25" s="27"/>
      <x:c r="D25" s="27"/>
      <x:c r="E25" s="27"/>
      <x:c r="F25" s="10"/>
      <x:c r="G25" s="27"/>
      <x:c r="H25" s="27"/>
      <x:c r="I25" s="27"/>
      <x:c r="J25" s="27"/>
      <x:c r="K25" s="27"/>
      <x:c r="L25" s="30" t="str">
        <x:f>IF(A25="","",IF(I25="Closed","Closed",IF(F25="","Missing date",IF(F25&lt;'Dashboard'!$C$5,"Overdue",IF(F25='Dashboard'!$C$5,"Due today","Upcoming")))))</x:f>
      </x:c>
    </x:row>
    <x:row r="26" ht="25" customHeight="1">
      <x:c r="A26" s="27"/>
      <x:c r="B26" s="27"/>
      <x:c r="C26" s="27"/>
      <x:c r="D26" s="27"/>
      <x:c r="E26" s="27"/>
      <x:c r="F26" s="10"/>
      <x:c r="G26" s="27"/>
      <x:c r="H26" s="27"/>
      <x:c r="I26" s="27"/>
      <x:c r="J26" s="27"/>
      <x:c r="K26" s="27"/>
      <x:c r="L26" s="30" t="str">
        <x:f>IF(A26="","",IF(I26="Closed","Closed",IF(F26="","Missing date",IF(F26&lt;'Dashboard'!$C$5,"Overdue",IF(F26='Dashboard'!$C$5,"Due today","Upcoming")))))</x:f>
      </x:c>
    </x:row>
    <x:row r="27" ht="25" customHeight="1">
      <x:c r="A27" s="27"/>
      <x:c r="B27" s="27"/>
      <x:c r="C27" s="27"/>
      <x:c r="D27" s="27"/>
      <x:c r="E27" s="27"/>
      <x:c r="F27" s="10"/>
      <x:c r="G27" s="27"/>
      <x:c r="H27" s="27"/>
      <x:c r="I27" s="27"/>
      <x:c r="J27" s="27"/>
      <x:c r="K27" s="27"/>
      <x:c r="L27" s="30" t="str">
        <x:f>IF(A27="","",IF(I27="Closed","Closed",IF(F27="","Missing date",IF(F27&lt;'Dashboard'!$C$5,"Overdue",IF(F27='Dashboard'!$C$5,"Due today","Upcoming")))))</x:f>
      </x:c>
    </x:row>
    <x:row r="28" ht="25" customHeight="1">
      <x:c r="A28" s="27"/>
      <x:c r="B28" s="27"/>
      <x:c r="C28" s="27"/>
      <x:c r="D28" s="27"/>
      <x:c r="E28" s="27"/>
      <x:c r="F28" s="10"/>
      <x:c r="G28" s="27"/>
      <x:c r="H28" s="27"/>
      <x:c r="I28" s="27"/>
      <x:c r="J28" s="27"/>
      <x:c r="K28" s="27"/>
      <x:c r="L28" s="30" t="str">
        <x:f>IF(A28="","",IF(I28="Closed","Closed",IF(F28="","Missing date",IF(F28&lt;'Dashboard'!$C$5,"Overdue",IF(F28='Dashboard'!$C$5,"Due today","Upcoming")))))</x:f>
      </x:c>
    </x:row>
    <x:row r="29" ht="25" customHeight="1">
      <x:c r="A29" s="2"/>
      <x:c r="B29" s="2"/>
      <x:c r="C29" s="2"/>
      <x:c r="D29" s="2"/>
      <x:c r="E29" s="2"/>
      <x:c r="F29" s="2"/>
      <x:c r="G29" s="2"/>
      <x:c r="H29" s="2"/>
      <x:c r="I29" s="2"/>
      <x:c r="J29" s="2"/>
      <x:c r="K29" s="2"/>
      <x:c r="L29" s="2"/>
    </x:row>
    <x:row r="30" ht="25" customHeight="1">
      <x:c r="A30" s="2"/>
      <x:c r="B30" s="2"/>
      <x:c r="C30" s="2"/>
      <x:c r="D30" s="2"/>
      <x:c r="E30" s="2"/>
      <x:c r="F30" s="2"/>
      <x:c r="G30" s="2"/>
      <x:c r="H30" s="2"/>
      <x:c r="I30" s="2"/>
      <x:c r="J30" s="2"/>
      <x:c r="K30" s="2"/>
      <x:c r="L30" s="2"/>
    </x:row>
    <x:row r="31" ht="25" customHeight="1">
      <x:c r="A31" s="2" t="str">
        <x:v>Severity is an explicit owner assessment. An item is overdue only when due date is before the reporting date.</x:v>
      </x:c>
      <x:c r="B31" s="2"/>
      <x:c r="C31" s="2"/>
      <x:c r="D31" s="2"/>
      <x:c r="E31" s="2"/>
      <x:c r="F31" s="2"/>
      <x:c r="G31" s="2"/>
      <x:c r="H31" s="2"/>
      <x:c r="I31" s="2"/>
      <x:c r="J31" s="2"/>
      <x:c r="K31" s="2"/>
      <x:c r="L31" s="2"/>
    </x:row>
  </x:sheetData>
  <x:conditionalFormatting sqref="L9:L28">
    <x:cfRule type="containsText" dxfId="7" priority="1" operator="containsText" text="Overdue"/>
    <x:cfRule type="containsText" dxfId="8" priority="2" operator="containsText" text="Missing"/>
  </x:conditionalFormatting>
  <x:conditionalFormatting sqref="A9:A28">
    <x:cfRule type="expression" dxfId="9" priority="3">
      <x:formula>AND($A9&lt;&gt;"",COUNTIFS($A$9:$A$28,$A9)&gt;1)</x:formula>
    </x:cfRule>
  </x:conditionalFormatting>
  <x:dataValidations count="3">
    <x:dataValidation type="list" sqref="C9:C28">
      <x:formula1>"Risk,Decision"</x:formula1>
    </x:dataValidation>
    <x:dataValidation type="list" sqref="H9:H28">
      <x:formula1>"Critical,High,Medium,Low"</x:formula1>
    </x:dataValidation>
    <x:dataValidation type="list" sqref="I9:I28">
      <x:formula1>"Open,Closed"</x:formula1>
    </x:dataValidation>
  </x:dataValidations>
  <x:pageMargins left="0.7" right="0.7" top="0.75" bottom="0.75" header="0.3" footer="0.3"/>
  <x:tableParts count="1">
    <x:tablePart xmlns:r="http://schemas.openxmlformats.org/officeDocument/2006/relationships" r:id="Rd2ff2045ba55442a"/>
  </x:tableParts>
</x:worksheet>
</file>

<file path=xl/worksheets/sheet5.xml><?xml version="1.0" encoding="utf-8"?>
<x:worksheet xmlns:x="http://schemas.openxmlformats.org/spreadsheetml/2006/main">
  <x:sheetPr>
    <x:tabColor rgb="FF8995A5"/>
  </x:sheetPr>
  <x:sheetViews>
    <x:sheetView showGridLines="0" workbookViewId="0"/>
  </x:sheetViews>
  <x:sheetFormatPr defaultRowHeight="15"/>
  <x:cols>
    <x:col min="1" max="1" width="30" hidden="0" customWidth="1"/>
    <x:col min="2" max="2" width="116" hidden="0" customWidth="1"/>
  </x:cols>
  <x:sheetData>
    <x:row r="1" ht="25" customHeight="1">
      <x:c r="A1" s="2"/>
      <x:c r="B1" s="2"/>
    </x:row>
    <x:row r="2" ht="25" customHeight="1">
      <x:c r="A2" s="3" t="str">
        <x:v>Using the reporting templates</x:v>
      </x:c>
      <x:c r="B2" s="2"/>
    </x:row>
    <x:row r="3" ht="25" customHeight="1">
      <x:c r="A3" s="5" t="str">
        <x:v>All companies, initiatives, people roles, and amounts in this workbook are fictional examples.</x:v>
      </x:c>
      <x:c r="B3" s="6"/>
      <x:c r="C3" s="7"/>
      <x:c r="D3" s="7"/>
      <x:c r="E3" s="7"/>
      <x:c r="F3" s="7"/>
      <x:c r="G3" s="7"/>
      <x:c r="H3" s="7"/>
      <x:c r="I3" s="7"/>
      <x:c r="J3" s="7"/>
      <x:c r="K3" s="7"/>
      <x:c r="L3" s="7"/>
    </x:row>
    <x:row r="4" ht="25" customHeight="1">
      <x:c r="A4" s="2"/>
      <x:c r="B4" s="2"/>
    </x:row>
    <x:row r="5" ht="44" customHeight="1">
      <x:c r="A5" s="25" t="str">
        <x:v>Topic</x:v>
      </x:c>
      <x:c r="B5" s="25" t="str">
        <x:v>Definition or update instruction</x:v>
      </x:c>
    </x:row>
    <x:row r="6" ht="54" customHeight="1">
      <x:c r="A6" s="39" t="str">
        <x:v>Reporting period</x:v>
      </x:c>
      <x:c r="B6" s="38" t="str">
        <x:v>September 1–30, 2026. The P&amp;L forecast is the retained September forecast as of September 15. It is compared with the same-month approved plan and actual.</x:v>
      </x:c>
    </x:row>
    <x:row r="7" ht="54" customHeight="1">
      <x:c r="A7" s="39" t="str">
        <x:v>Update inputs</x:v>
      </x:c>
      <x:c r="B7" s="38" t="str">
        <x:v>Edit blue cells. Dashboard C5 is the single reporting-date control. Enter new records in the prepared blank rows through row 28 and preserve formula columns. Beyond row 28, extend the tables, formulas, validation, and bounded summary ranges.</x:v>
      </x:c>
    </x:row>
    <x:row r="8" ht="54" customHeight="1">
      <x:c r="A8" s="39" t="str">
        <x:v>Record identity</x:v>
      </x:c>
      <x:c r="B8" s="38" t="str">
        <x:v>Use a unique, stable ID for each opportunity, initiative, and risk or decision. Replace the sample records for your own report. Do not duplicate an initiative when it has more than one supporting evidence item.</x:v>
      </x:c>
    </x:row>
    <x:row r="9" ht="54" customHeight="1">
      <x:c r="A9" s="39" t="str">
        <x:v>Missing versus zero</x:v>
      </x:c>
      <x:c r="B9" s="38" t="str">
        <x:v>Null is unknown. Numeric zero is a confirmed zero. Empty template rows do not count as records. Blank required initiative financial inputs make affected totals n.a. rather than silently reducing totals.</x:v>
      </x:c>
    </x:row>
    <x:row r="10" ht="54" customHeight="1">
      <x:c r="A10" s="39" t="str">
        <x:v>Pipeline</x:v>
      </x:c>
      <x:c r="B10" s="38" t="str">
        <x:v>Only status Active. Hold and Closed are excluded. Indicative enterprise values are uncommitted and are not totaled. A missing next decision date displays Missing date and is not counted as overdue. Resolve missing dates before relying on the overdue count.</x:v>
      </x:c>
    </x:row>
    <x:row r="11" ht="54" customHeight="1">
      <x:c r="A11" s="39" t="str">
        <x:v>Period P&amp;L benefit</x:v>
      </x:c>
      <x:c r="B11" s="38" t="str">
        <x:v>Incremental operating P&amp;L benefit after recurring delivery costs, before one-time costs to achieve and tax. Plan, actual, and the retained September 15 forecast cover September only.</x:v>
      </x:c>
    </x:row>
    <x:row r="12" ht="54" customHeight="1">
      <x:c r="A12" s="39" t="str">
        <x:v>Period cash benefit</x:v>
      </x:c>
      <x:c r="B12" s="38" t="str">
        <x:v>September gross incremental cash benefit, before cash costs to achieve and tax. Cash timing can differ from P&amp;L recognition.</x:v>
      </x:c>
    </x:row>
    <x:row r="13" ht="54" customHeight="1">
      <x:c r="A13" s="39" t="str">
        <x:v>Cost to achieve</x:v>
      </x:c>
      <x:c r="B13" s="38" t="str">
        <x:v>September cash paid to implement the initiatives. Positive amounts are cash outflows. This is cash expenditure, not an asserted P&amp;L charge.</x:v>
      </x:c>
    </x:row>
    <x:row r="14" ht="54" customHeight="1">
      <x:c r="A14" s="39" t="str">
        <x:v>Net cash benefit</x:v>
      </x:c>
      <x:c r="B14" s="38" t="str">
        <x:v>September gross cash benefit less September cash cost to achieve, before tax.</x:v>
      </x:c>
    </x:row>
    <x:row r="15" ht="54" customHeight="1">
      <x:c r="A15" s="39" t="str">
        <x:v>Exit annual run rate</x:v>
      </x:c>
      <x:c r="B15" s="38" t="str">
        <x:v>Annualized P&amp;L benefit at September 30 operating conditions. In this fictional example, the September actual benefit is assumed to continue unchanged for 12 months solely to illustrate annualization. This is not a forecast, September earnings, or cash and is never added to either.</x:v>
      </x:c>
    </x:row>
    <x:row r="16" ht="54" customHeight="1">
      <x:c r="A16" s="39" t="str">
        <x:v>Risks and decisions</x:v>
      </x:c>
      <x:c r="B16" s="38" t="str">
        <x:v>Risk type with severity Critical and status Open. Criticality is an explicit example judgment, not a numeric threshold. Closed items are excluded from open and overdue counts. Record closure evidence before marking Closed.</x:v>
      </x:c>
    </x:row>
    <x:row r="17" ht="54" customHeight="1">
      <x:c r="A17" s="39" t="str">
        <x:v>Refreshing later months</x:v>
      </x:c>
      <x:c r="B17" s="38" t="str">
        <x:v>This file is a September example. Archive each approved report. For a new period, replace period inputs and update period labels and definitions together. Changing reporting date alone only updates ageing and overdue flags.</x:v>
      </x:c>
    </x:row>
    <x:row r="18" ht="25" customHeight="1">
      <x:c r="A18" s="2"/>
      <x:c r="B18" s="2"/>
    </x:row>
    <x:row r="19" ht="25" customHeight="1">
      <x:c r="A19" s="2"/>
      <x:c r="B19" s="2"/>
    </x:row>
    <x:row r="20" ht="25" customHeight="1">
      <x:c r="A20" s="2"/>
      <x:c r="B20" s="2"/>
    </x:row>
  </x:sheetData>
  <x:pageMargins left="0.7" right="0.7" top="0.75" bottom="0.75" header="0.3" footer="0.3"/>
</x:worksheet>
</file>